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svhulle\Dropbox\extra SVH\H\HOWEST\FDOC\"/>
    </mc:Choice>
  </mc:AlternateContent>
  <xr:revisionPtr revIDLastSave="0" documentId="13_ncr:1_{493A1D39-FC63-4DBC-9618-1E2BDDD43697}" xr6:coauthVersionLast="47" xr6:coauthVersionMax="47" xr10:uidLastSave="{00000000-0000-0000-0000-000000000000}"/>
  <bookViews>
    <workbookView xWindow="-28920" yWindow="-120" windowWidth="29040" windowHeight="15720" xr2:uid="{A8EC3F79-4583-40D4-8145-4E432035B402}"/>
  </bookViews>
  <sheets>
    <sheet name="NN"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7" l="1"/>
  <c r="H27" i="7"/>
  <c r="H34" i="7"/>
  <c r="H33" i="7"/>
  <c r="G36" i="7"/>
  <c r="H36" i="7" s="1"/>
  <c r="B29" i="7"/>
  <c r="B30" i="7"/>
  <c r="B31" i="7"/>
  <c r="B32" i="7" s="1"/>
  <c r="B33" i="7" s="1"/>
  <c r="B34" i="7" s="1"/>
  <c r="B28" i="7"/>
  <c r="Q30" i="7" l="1"/>
  <c r="T3" i="7"/>
  <c r="P3" i="7"/>
  <c r="P4" i="7"/>
  <c r="P5" i="7"/>
  <c r="P6" i="7"/>
  <c r="P7" i="7"/>
  <c r="P8" i="7"/>
  <c r="P9" i="7"/>
  <c r="P10" i="7"/>
  <c r="P11" i="7"/>
  <c r="P12" i="7"/>
  <c r="P13" i="7"/>
  <c r="P14" i="7"/>
  <c r="P16" i="7"/>
  <c r="P17" i="7"/>
  <c r="P18" i="7"/>
  <c r="P19" i="7"/>
  <c r="P20" i="7"/>
  <c r="Q2" i="7"/>
  <c r="AD2" i="7"/>
  <c r="P2" i="7"/>
  <c r="O2" i="7"/>
  <c r="N3" i="7"/>
  <c r="AC2" i="7"/>
  <c r="AB2" i="7"/>
  <c r="AE2" i="7"/>
  <c r="AA2" i="7"/>
  <c r="AB4" i="7"/>
  <c r="AE4" i="7" s="1"/>
  <c r="AD4" i="7" s="1"/>
  <c r="AB3" i="7"/>
  <c r="O3" i="7" s="1"/>
  <c r="B5" i="7"/>
  <c r="B6" i="7" s="1"/>
  <c r="B7" i="7" s="1"/>
  <c r="B8" i="7" s="1"/>
  <c r="B9" i="7" s="1"/>
  <c r="B10" i="7" s="1"/>
  <c r="B11" i="7" s="1"/>
  <c r="B12" i="7" s="1"/>
  <c r="B13" i="7" s="1"/>
  <c r="B14" i="7" s="1"/>
  <c r="AC5" i="7"/>
  <c r="AB5" i="7" s="1"/>
  <c r="AE5" i="7" s="1"/>
  <c r="AD5" i="7" s="1"/>
  <c r="N4" i="7"/>
  <c r="N5" i="7"/>
  <c r="N6" i="7"/>
  <c r="N7" i="7"/>
  <c r="N8" i="7"/>
  <c r="N9" i="7"/>
  <c r="N10" i="7"/>
  <c r="N11" i="7"/>
  <c r="N12" i="7"/>
  <c r="N13" i="7"/>
  <c r="N14" i="7"/>
  <c r="N16" i="7"/>
  <c r="N17" i="7"/>
  <c r="N18" i="7"/>
  <c r="N19" i="7"/>
  <c r="N20" i="7"/>
  <c r="B17" i="7"/>
  <c r="B18" i="7" s="1"/>
  <c r="B19" i="7" s="1"/>
  <c r="B20" i="7" s="1"/>
  <c r="W3" i="7" l="1"/>
  <c r="G29" i="7" s="1"/>
  <c r="H29" i="7" s="1"/>
  <c r="W6" i="7"/>
  <c r="AE3" i="7"/>
  <c r="O10" i="7"/>
  <c r="O9" i="7"/>
  <c r="O8" i="7"/>
  <c r="O19" i="7"/>
  <c r="O18" i="7"/>
  <c r="O5" i="7"/>
  <c r="O7" i="7"/>
  <c r="O17" i="7"/>
  <c r="W7" i="7"/>
  <c r="G30" i="7" s="1"/>
  <c r="H30" i="7" s="1"/>
  <c r="O16" i="7"/>
  <c r="O13" i="7"/>
  <c r="O14" i="7"/>
  <c r="O6" i="7"/>
  <c r="O12" i="7"/>
  <c r="O4" i="7"/>
  <c r="O20" i="7"/>
  <c r="O11" i="7"/>
  <c r="W5" i="7" l="1"/>
  <c r="G31" i="7" s="1"/>
  <c r="H31" i="7" s="1"/>
  <c r="W4" i="7"/>
  <c r="G33" i="7" s="1"/>
  <c r="AD3" i="7"/>
  <c r="R5" i="7"/>
  <c r="R13" i="7"/>
  <c r="R6" i="7"/>
  <c r="R14" i="7"/>
  <c r="R7" i="7"/>
  <c r="R16" i="7"/>
  <c r="R8" i="7"/>
  <c r="R17" i="7"/>
  <c r="R10" i="7"/>
  <c r="R19" i="7"/>
  <c r="R11" i="7"/>
  <c r="R20" i="7"/>
  <c r="R9" i="7"/>
  <c r="R18" i="7"/>
  <c r="R4" i="7"/>
  <c r="R12" i="7"/>
  <c r="R3" i="7"/>
  <c r="W9" i="7" l="1"/>
  <c r="G34" i="7" s="1"/>
  <c r="Q3" i="7"/>
  <c r="Q11" i="7"/>
  <c r="Q5" i="7"/>
  <c r="Q12" i="7"/>
  <c r="Q4" i="7"/>
  <c r="Q13" i="7"/>
  <c r="Q17" i="7"/>
  <c r="Q6" i="7"/>
  <c r="Q14" i="7"/>
  <c r="Q19" i="7"/>
  <c r="Q8" i="7"/>
  <c r="Q20" i="7"/>
  <c r="Q9" i="7"/>
  <c r="Q18" i="7"/>
  <c r="Q7" i="7"/>
  <c r="Q16" i="7"/>
  <c r="Q10" i="7"/>
  <c r="W8" i="7" l="1"/>
  <c r="G32" i="7" s="1"/>
  <c r="H3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tc={2602546A-0619-4069-88A9-376A456EEDA0}</author>
    <author>tc={F3660895-0B2A-4AC5-B342-58BA4882DC81}</author>
    <author>tc={91A849E1-CC64-407A-A817-986145EEBA70}</author>
    <author>tc={2FAFFF75-FDD5-4471-A907-8BF66C83F364}</author>
  </authors>
  <commentList>
    <comment ref="D2" authorId="0" shapeId="0" xr:uid="{2602546A-0619-4069-88A9-376A456EEDA0}">
      <text>
        <t xml:space="preserve">[Threaded comment]
Your version of Excel allows you to read this threaded comment; however, any edits to it will get removed if the file is opened in a newer version of Excel. Learn more: https://go.microsoft.com/fwlink/?linkid=870924
Comment:
    Use the drop down menu to select the role, affiliation, degree and possible co-authorship of the jury members
 </t>
      </text>
    </comment>
    <comment ref="C3" authorId="1" shapeId="0" xr:uid="{F3660895-0B2A-4AC5-B342-58BA4882DC81}">
      <text>
        <t xml:space="preserve">[Threaded comment]
Your version of Excel allows you to read this threaded comment; however, any edits to it will get removed if the file is opened in a newer version of Excel. Learn more: https://go.microsoft.com/fwlink/?linkid=870924
Comment:
    Insert names of jury members and promotors
</t>
      </text>
    </comment>
    <comment ref="L7" authorId="2" shapeId="0" xr:uid="{91A849E1-CC64-407A-A817-986145EEBA70}">
      <text>
        <t xml:space="preserve">[Threaded comment]
Your version of Excel allows you to read this threaded comment; however, any edits to it will get removed if the file is opened in a newer version of Excel. Learn more: https://go.microsoft.com/fwlink/?linkid=870924
Comment:
    All other cells are calculated automatically. No need to change these
</t>
      </text>
    </comment>
    <comment ref="H30" authorId="3" shapeId="0" xr:uid="{2FAFFF75-FDD5-4471-A907-8BF66C83F364}">
      <text>
        <t xml:space="preserve">[Threaded comment]
Your version of Excel allows you to read this threaded comment; however, any edits to it will get removed if the file is opened in a newer version of Excel. Learn more: https://go.microsoft.com/fwlink/?linkid=870924
Comment:
    If you 6 times OK is indicated, then the jury composition is according to the conditions in the education and examination code for doctoral matters
</t>
      </text>
    </comment>
  </commentList>
</comments>
</file>

<file path=xl/sharedStrings.xml><?xml version="1.0" encoding="utf-8"?>
<sst xmlns="http://schemas.openxmlformats.org/spreadsheetml/2006/main" count="110" uniqueCount="47">
  <si>
    <t>Chair</t>
  </si>
  <si>
    <t>Jury members</t>
  </si>
  <si>
    <t>Promotors</t>
  </si>
  <si>
    <t>Role?</t>
  </si>
  <si>
    <t>Jury member</t>
  </si>
  <si>
    <t>Promotor</t>
  </si>
  <si>
    <t xml:space="preserve"> </t>
  </si>
  <si>
    <t>Eligible to vote?</t>
  </si>
  <si>
    <t>Secretary</t>
  </si>
  <si>
    <t>Prof. XX</t>
  </si>
  <si>
    <t>FBW?</t>
  </si>
  <si>
    <t>Yes</t>
  </si>
  <si>
    <t>No</t>
  </si>
  <si>
    <t>UGent?</t>
  </si>
  <si>
    <t>Prof. YY</t>
  </si>
  <si>
    <t>Co-author?</t>
  </si>
  <si>
    <t>PhD?</t>
  </si>
  <si>
    <t>ir. ZZ</t>
  </si>
  <si>
    <t>Prof. ZZ</t>
  </si>
  <si>
    <t>prof. dr. QQ</t>
  </si>
  <si>
    <t>Prof. QQ</t>
  </si>
  <si>
    <t>Eligible to vote</t>
  </si>
  <si>
    <t>Affiliated with Ghent University</t>
  </si>
  <si>
    <t>Not  affiliated with Ghent University</t>
  </si>
  <si>
    <t>Affiliated with Faculty of Bioscience Engineering</t>
  </si>
  <si>
    <t>Not Affiliated with Faculty of Bioscience Engineering</t>
  </si>
  <si>
    <t>Holder of a doctorate</t>
  </si>
  <si>
    <t>Conditions</t>
  </si>
  <si>
    <t>At least two members who are qualified to vote are not affiliated with the faculty</t>
  </si>
  <si>
    <t>-&gt; # not affiliated with the faculty</t>
  </si>
  <si>
    <t>-&gt; # not affiliated with Ugent</t>
  </si>
  <si>
    <t>At least half the members who are qualified to vote are holders of a doctorate</t>
  </si>
  <si>
    <t>-&gt; % holders of a doctorate</t>
  </si>
  <si>
    <t>At least half the members who are qualified to vote have a full-time or part-time (temporary) appointment at Ghent University or are postdoctoral researchers of the Research Foundation Flanders, with Ghent University as its host institution or are retired members of the professorial staff at Ghent University who have been authorised to continue certain activities at Ghent University</t>
  </si>
  <si>
    <t xml:space="preserve">At least one of these two members is not affiliated with Ghent University   </t>
  </si>
  <si>
    <t xml:space="preserve"> not more than half of the members who are qualified to vote are part of the doctoral advisory committee or are co-authors of an academic publication or patent that relates to the field of research of the dissertation. </t>
  </si>
  <si>
    <t>Co-author with the candidate</t>
  </si>
  <si>
    <t>-&gt; % co-author with the PhD student</t>
  </si>
  <si>
    <t>-&gt; % Members of the jury affiliated to Ugent</t>
  </si>
  <si>
    <t>Automatic calculation</t>
  </si>
  <si>
    <t>The Examination Board shall consist of at least five and at most eight members who are qualified to vote, including the chair</t>
  </si>
  <si>
    <t>-&gt; # of members qualified to vote</t>
  </si>
  <si>
    <t>Secretary professor @FBW?</t>
  </si>
  <si>
    <r>
      <t xml:space="preserve">Chair </t>
    </r>
    <r>
      <rPr>
        <b/>
        <sz val="11"/>
        <color theme="1"/>
        <rFont val="Aptos Narrow"/>
        <family val="2"/>
        <scheme val="minor"/>
      </rPr>
      <t xml:space="preserve">full </t>
    </r>
    <r>
      <rPr>
        <sz val="11"/>
        <color theme="1"/>
        <rFont val="Aptos Narrow"/>
        <family val="2"/>
        <scheme val="minor"/>
      </rPr>
      <t>professor @FBW?</t>
    </r>
  </si>
  <si>
    <t>The Examination Board can be chaired by professorial staff members of the Faculty of Bioscience Engineering with the rank of professor or full professor, or by retired members of the professorial staff of the Faculty who have been granted permission to continue (part of) their activities at Ghent University</t>
  </si>
  <si>
    <t>One of the voting members, who is also a professorial staff member of the Faculty of Bioscience Engineering, is appointed as secretary of the Examination Board</t>
  </si>
  <si>
    <t>-&gt;8 times OK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</si>
</sst>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
      <patternFill patternType="solid">
        <fgColor theme="0"/>
        <bgColor indexed="64"/>
      </patternFill>
    </fill>
    <fill>
      <patternFill patternType="solid">
        <fgColor theme="3" tint="0.89999084444715716"/>
        <bgColor indexed="64"/>
      </patternFill>
    </fill>
    <fill>
      <patternFill patternType="solid">
        <fgColor theme="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6">
    <xf numFmtId="0" fontId="0" fillId="0" borderId="0" xfId="0"/>
    <xf numFmtId="0" fontId="0" fillId="2" borderId="1" xfId="0" applyFill="1" applyBorder="1"/>
    <xf numFmtId="0" fontId="0" fillId="4" borderId="1" xfId="0" applyFill="1" applyBorder="1"/>
    <xf numFmtId="0" fontId="0" fillId="4" borderId="1" xfId="0" applyFill="1" applyBorder="1" applyAlignment="1">
      <alignment wrapText="1"/>
    </xf>
    <xf numFmtId="0" fontId="0" fillId="5" borderId="1" xfId="0" applyFill="1" applyBorder="1" applyAlignment="1">
      <alignment horizontal="center"/>
    </xf>
    <xf numFmtId="0" fontId="0" fillId="5" borderId="0" xfId="0" applyFill="1"/>
    <xf numFmtId="0" fontId="0" fillId="5" borderId="1" xfId="0" applyFill="1" applyBorder="1"/>
    <xf numFmtId="0" fontId="0" fillId="5" borderId="1" xfId="0" applyFill="1" applyBorder="1" applyAlignment="1">
      <alignment wrapText="1"/>
    </xf>
    <xf numFmtId="1" fontId="0" fillId="2" borderId="1" xfId="0" applyNumberFormat="1" applyFill="1" applyBorder="1"/>
    <xf numFmtId="0" fontId="0" fillId="5" borderId="1" xfId="0" quotePrefix="1" applyFill="1" applyBorder="1" applyAlignment="1">
      <alignment wrapText="1"/>
    </xf>
    <xf numFmtId="0" fontId="0" fillId="5" borderId="1" xfId="0" applyFill="1" applyBorder="1" applyProtection="1">
      <protection hidden="1"/>
    </xf>
    <xf numFmtId="0" fontId="0" fillId="5" borderId="0" xfId="0" applyFill="1" applyProtection="1">
      <protection hidden="1"/>
    </xf>
    <xf numFmtId="0" fontId="0" fillId="5" borderId="2" xfId="0" applyFill="1" applyBorder="1" applyProtection="1">
      <protection hidden="1"/>
    </xf>
    <xf numFmtId="0" fontId="0" fillId="5" borderId="1" xfId="0" quotePrefix="1" applyFill="1" applyBorder="1" applyProtection="1">
      <protection hidden="1"/>
    </xf>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7" xfId="0" applyFill="1" applyBorder="1"/>
    <xf numFmtId="0" fontId="0" fillId="4" borderId="8" xfId="0" applyFill="1" applyBorder="1"/>
    <xf numFmtId="0" fontId="0" fillId="0" borderId="6" xfId="0" applyBorder="1"/>
    <xf numFmtId="0" fontId="0" fillId="3" borderId="0" xfId="0" quotePrefix="1" applyFill="1" applyAlignment="1">
      <alignment wrapText="1"/>
    </xf>
    <xf numFmtId="0" fontId="0" fillId="5" borderId="9" xfId="0" applyFill="1" applyBorder="1"/>
    <xf numFmtId="0" fontId="0" fillId="5" borderId="10" xfId="0" applyFill="1" applyBorder="1"/>
    <xf numFmtId="0" fontId="0" fillId="5" borderId="11" xfId="0" applyFill="1" applyBorder="1"/>
    <xf numFmtId="0" fontId="0" fillId="5" borderId="1" xfId="0" quotePrefix="1" applyFill="1" applyBorder="1" applyAlignment="1">
      <alignment horizontal="left"/>
    </xf>
    <xf numFmtId="0" fontId="0" fillId="5" borderId="1" xfId="0" applyFill="1" applyBorder="1" applyAlignment="1">
      <alignment horizontal="left"/>
    </xf>
    <xf numFmtId="0" fontId="0" fillId="6" borderId="1" xfId="0" applyFill="1" applyBorder="1" applyAlignment="1">
      <alignment horizontal="center"/>
    </xf>
    <xf numFmtId="0" fontId="0" fillId="0" borderId="1" xfId="0" applyBorder="1"/>
    <xf numFmtId="0" fontId="0" fillId="0" borderId="1" xfId="0" applyBorder="1" applyAlignment="1">
      <alignment wrapText="1"/>
    </xf>
    <xf numFmtId="0" fontId="0" fillId="0" borderId="1" xfId="0" quotePrefix="1" applyBorder="1"/>
    <xf numFmtId="0" fontId="0" fillId="5" borderId="1" xfId="0" applyFill="1" applyBorder="1" applyAlignment="1">
      <alignment horizontal="center" wrapText="1"/>
    </xf>
    <xf numFmtId="0" fontId="0" fillId="7" borderId="1" xfId="0" applyFill="1" applyBorder="1" applyAlignment="1">
      <alignment horizontal="center"/>
    </xf>
    <xf numFmtId="0" fontId="0" fillId="7" borderId="0" xfId="0" applyFill="1"/>
    <xf numFmtId="0" fontId="0" fillId="6" borderId="1" xfId="0" applyFill="1" applyBorder="1" applyAlignment="1">
      <alignment horizontal="center" wrapText="1"/>
    </xf>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683968</xdr:colOff>
      <xdr:row>3</xdr:row>
      <xdr:rowOff>7423</xdr:rowOff>
    </xdr:from>
    <xdr:to>
      <xdr:col>20</xdr:col>
      <xdr:colOff>166897</xdr:colOff>
      <xdr:row>9</xdr:row>
      <xdr:rowOff>34736</xdr:rowOff>
    </xdr:to>
    <xdr:sp macro="" textlink="">
      <xdr:nvSpPr>
        <xdr:cNvPr id="2" name="Arrow: Right 1">
          <a:extLst>
            <a:ext uri="{FF2B5EF4-FFF2-40B4-BE49-F238E27FC236}">
              <a16:creationId xmlns:a16="http://schemas.microsoft.com/office/drawing/2014/main" id="{1CFEBF01-80A1-4724-BDB5-3FE15E2CC5EF}"/>
            </a:ext>
          </a:extLst>
        </xdr:cNvPr>
        <xdr:cNvSpPr/>
      </xdr:nvSpPr>
      <xdr:spPr>
        <a:xfrm>
          <a:off x="22591468" y="526968"/>
          <a:ext cx="1509156" cy="1066404"/>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7</xdr:col>
      <xdr:colOff>715019</xdr:colOff>
      <xdr:row>22</xdr:row>
      <xdr:rowOff>76114</xdr:rowOff>
    </xdr:from>
    <xdr:to>
      <xdr:col>21</xdr:col>
      <xdr:colOff>1403959</xdr:colOff>
      <xdr:row>31</xdr:row>
      <xdr:rowOff>16336</xdr:rowOff>
    </xdr:to>
    <xdr:sp macro="" textlink="">
      <xdr:nvSpPr>
        <xdr:cNvPr id="3" name="Arrow: Curved Left 2">
          <a:extLst>
            <a:ext uri="{FF2B5EF4-FFF2-40B4-BE49-F238E27FC236}">
              <a16:creationId xmlns:a16="http://schemas.microsoft.com/office/drawing/2014/main" id="{C906C85E-9ECA-46CA-B48C-FCD942DD767C}"/>
            </a:ext>
          </a:extLst>
        </xdr:cNvPr>
        <xdr:cNvSpPr/>
      </xdr:nvSpPr>
      <xdr:spPr>
        <a:xfrm rot="4414470">
          <a:off x="22053037" y="-3095131"/>
          <a:ext cx="1152495" cy="15114985"/>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chemeClr val="tx1"/>
            </a:solidFill>
          </a:endParaRPr>
        </a:p>
      </xdr:txBody>
    </xdr:sp>
    <xdr:clientData/>
  </xdr:twoCellAnchor>
  <xdr:twoCellAnchor>
    <xdr:from>
      <xdr:col>10</xdr:col>
      <xdr:colOff>450273</xdr:colOff>
      <xdr:row>6</xdr:row>
      <xdr:rowOff>155864</xdr:rowOff>
    </xdr:from>
    <xdr:to>
      <xdr:col>12</xdr:col>
      <xdr:colOff>766379</xdr:colOff>
      <xdr:row>13</xdr:row>
      <xdr:rowOff>11900</xdr:rowOff>
    </xdr:to>
    <xdr:sp macro="" textlink="">
      <xdr:nvSpPr>
        <xdr:cNvPr id="4" name="Arrow: Right 3">
          <a:extLst>
            <a:ext uri="{FF2B5EF4-FFF2-40B4-BE49-F238E27FC236}">
              <a16:creationId xmlns:a16="http://schemas.microsoft.com/office/drawing/2014/main" id="{9DE153F8-4C3E-4399-B3AC-1969676BA922}"/>
            </a:ext>
          </a:extLst>
        </xdr:cNvPr>
        <xdr:cNvSpPr/>
      </xdr:nvSpPr>
      <xdr:spPr>
        <a:xfrm>
          <a:off x="13993091" y="1194955"/>
          <a:ext cx="1511061" cy="106830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wsDr>
</file>

<file path=xl/persons/person.xml><?xml version="1.0" encoding="utf-8"?>
<personList xmlns="http://schemas.microsoft.com/office/spreadsheetml/2018/threadedcomments" xmlns:x="http://schemas.openxmlformats.org/spreadsheetml/2006/main">
  <person displayName="Stijn Van Hulle" id="{197353DD-62D4-4FEA-92E7-671EE0AA9ADD}" userId="S::Stijn.VanHulle@UGent.be::95c64858-03f7-4f31-a42a-5d4481b27e9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 dT="2025-02-06T07:27:58.08" personId="{197353DD-62D4-4FEA-92E7-671EE0AA9ADD}" id="{2602546A-0619-4069-88A9-376A456EEDA0}">
    <text xml:space="preserve">Use the drop down menu to select the role, affiliation, degree and possible co-authorship of the jury members
 </text>
  </threadedComment>
  <threadedComment ref="C3" dT="2025-02-06T07:26:46.65" personId="{197353DD-62D4-4FEA-92E7-671EE0AA9ADD}" id="{F3660895-0B2A-4AC5-B342-58BA4882DC81}">
    <text xml:space="preserve">Insert names of jury members and promotors
</text>
  </threadedComment>
  <threadedComment ref="L7" dT="2025-02-06T07:29:59.01" personId="{197353DD-62D4-4FEA-92E7-671EE0AA9ADD}" id="{91A849E1-CC64-407A-A817-986145EEBA70}">
    <text xml:space="preserve">All other cells are calculated automatically. No need to change these
</text>
  </threadedComment>
  <threadedComment ref="H30" dT="2025-02-06T07:32:48.29" personId="{197353DD-62D4-4FEA-92E7-671EE0AA9ADD}" id="{2FAFFF75-FDD5-4471-A907-8BF66C83F364}">
    <text xml:space="preserve">If you 6 times OK is indicated, then the jury composition is according to the conditions in the education and examination code for doctoral matters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BEEED-9AA3-4759-92B6-8686540F0BB9}">
  <dimension ref="A1:AF38"/>
  <sheetViews>
    <sheetView tabSelected="1" zoomScale="55" zoomScaleNormal="55" workbookViewId="0">
      <selection activeCell="Q30" sqref="Q30"/>
    </sheetView>
  </sheetViews>
  <sheetFormatPr defaultRowHeight="14.4" x14ac:dyDescent="0.55000000000000004"/>
  <cols>
    <col min="1" max="1" width="22.9453125" customWidth="1"/>
    <col min="2" max="2" width="17.15625" customWidth="1"/>
    <col min="3" max="3" width="60.5234375" customWidth="1"/>
    <col min="4" max="4" width="32.3671875" customWidth="1"/>
    <col min="5" max="18" width="16.578125" customWidth="1"/>
    <col min="19" max="19" width="10.68359375" customWidth="1"/>
    <col min="20" max="20" width="17.26171875" customWidth="1"/>
    <col min="21" max="21" width="6.20703125" customWidth="1"/>
    <col min="22" max="22" width="53.89453125" customWidth="1"/>
    <col min="23" max="23" width="7.41796875" customWidth="1"/>
    <col min="26" max="26" width="0" hidden="1" customWidth="1"/>
    <col min="27" max="27" width="16.1015625" hidden="1" customWidth="1"/>
    <col min="28" max="32" width="0" hidden="1" customWidth="1"/>
  </cols>
  <sheetData>
    <row r="1" spans="1:32" x14ac:dyDescent="0.55000000000000004">
      <c r="A1" s="14"/>
      <c r="B1" s="15"/>
      <c r="C1" s="15"/>
      <c r="D1" s="15"/>
      <c r="E1" s="15"/>
      <c r="F1" s="15"/>
      <c r="G1" s="15"/>
      <c r="H1" s="15"/>
      <c r="I1" s="15"/>
      <c r="J1" s="15"/>
      <c r="K1" s="15"/>
      <c r="L1" s="15"/>
      <c r="M1" s="15"/>
      <c r="N1" s="15"/>
      <c r="O1" s="15"/>
      <c r="P1" s="15"/>
      <c r="Q1" s="15"/>
      <c r="R1" s="15"/>
      <c r="S1" s="15"/>
      <c r="T1" s="15"/>
      <c r="U1" s="15"/>
      <c r="V1" s="15"/>
      <c r="W1" s="15"/>
      <c r="X1" s="15"/>
      <c r="Y1" s="16"/>
      <c r="Z1" s="5"/>
      <c r="AA1" s="5"/>
      <c r="AB1" s="5"/>
      <c r="AC1" s="5"/>
      <c r="AD1" s="5"/>
      <c r="AE1" s="5"/>
      <c r="AF1" s="5"/>
    </row>
    <row r="2" spans="1:32" ht="46.8" customHeight="1" x14ac:dyDescent="0.55000000000000004">
      <c r="A2" s="17"/>
      <c r="B2" s="5"/>
      <c r="C2" s="5"/>
      <c r="D2" s="27" t="s">
        <v>3</v>
      </c>
      <c r="E2" s="34" t="s">
        <v>43</v>
      </c>
      <c r="F2" s="34" t="s">
        <v>42</v>
      </c>
      <c r="G2" s="31" t="s">
        <v>13</v>
      </c>
      <c r="H2" s="31" t="s">
        <v>10</v>
      </c>
      <c r="I2" s="31" t="s">
        <v>16</v>
      </c>
      <c r="J2" s="31" t="s">
        <v>15</v>
      </c>
      <c r="K2" s="5"/>
      <c r="L2" s="5"/>
      <c r="M2" s="5"/>
      <c r="N2" s="4" t="s">
        <v>7</v>
      </c>
      <c r="O2" s="4" t="str">
        <f>G2</f>
        <v>UGent?</v>
      </c>
      <c r="P2" s="4" t="str">
        <f>H2</f>
        <v>FBW?</v>
      </c>
      <c r="Q2" s="4" t="str">
        <f>I2</f>
        <v>PhD?</v>
      </c>
      <c r="R2" s="4" t="s">
        <v>15</v>
      </c>
      <c r="S2" s="5"/>
      <c r="T2" s="5"/>
      <c r="U2" s="5"/>
      <c r="V2" s="5"/>
      <c r="W2" s="5"/>
      <c r="X2" s="5"/>
      <c r="Y2" s="18"/>
      <c r="Z2" s="5"/>
      <c r="AA2" s="10" t="str">
        <f>D2</f>
        <v>Role?</v>
      </c>
      <c r="AB2" s="10" t="str">
        <f>G2</f>
        <v>UGent?</v>
      </c>
      <c r="AC2" s="10" t="str">
        <f>H2</f>
        <v>FBW?</v>
      </c>
      <c r="AD2" s="10" t="str">
        <f>I2</f>
        <v>PhD?</v>
      </c>
      <c r="AE2" s="10" t="str">
        <f>J2</f>
        <v>Co-author?</v>
      </c>
      <c r="AF2" s="11"/>
    </row>
    <row r="3" spans="1:32" x14ac:dyDescent="0.55000000000000004">
      <c r="A3" s="19" t="s">
        <v>0</v>
      </c>
      <c r="B3" s="2">
        <v>1</v>
      </c>
      <c r="C3" s="2" t="s">
        <v>9</v>
      </c>
      <c r="D3" s="27" t="s">
        <v>0</v>
      </c>
      <c r="E3" s="27" t="s">
        <v>11</v>
      </c>
      <c r="F3" s="32"/>
      <c r="G3" s="4" t="s">
        <v>11</v>
      </c>
      <c r="H3" s="4" t="s">
        <v>11</v>
      </c>
      <c r="I3" s="4" t="s">
        <v>11</v>
      </c>
      <c r="J3" s="4" t="s">
        <v>12</v>
      </c>
      <c r="K3" s="5"/>
      <c r="L3" s="5"/>
      <c r="M3" s="5"/>
      <c r="N3" s="4">
        <f>IF(OR(D3=$AA$3,D3=$AA$4,D3=$AA$5),1,IF(D3=$AA$6,0," "))</f>
        <v>1</v>
      </c>
      <c r="O3" s="4">
        <f>IF(G3=$AB$3,1,IF(G3=$AB$4,0," "))</f>
        <v>1</v>
      </c>
      <c r="P3" s="4">
        <f>IF(H3=$AC$3,1,IF(H3=$AC$4,0," "))</f>
        <v>1</v>
      </c>
      <c r="Q3" s="4">
        <f>IF(I3=$AD$3,1,IF(I3=$AD$4,0," "))</f>
        <v>1</v>
      </c>
      <c r="R3" s="4">
        <f>IF(J3=$AE$3,1,IF(J3=$AE$4,0," "))</f>
        <v>0</v>
      </c>
      <c r="S3" s="5"/>
      <c r="T3" s="5" t="str">
        <f>L7</f>
        <v>Automatic calculation</v>
      </c>
      <c r="U3" s="5"/>
      <c r="V3" s="25" t="s">
        <v>21</v>
      </c>
      <c r="W3" s="4">
        <f>COUNTIF(N3:N20,1)</f>
        <v>5</v>
      </c>
      <c r="X3" s="5"/>
      <c r="Y3" s="18"/>
      <c r="Z3" s="5"/>
      <c r="AA3" s="10" t="s">
        <v>0</v>
      </c>
      <c r="AB3" s="10" t="str">
        <f>AC3</f>
        <v>Yes</v>
      </c>
      <c r="AC3" s="10" t="s">
        <v>11</v>
      </c>
      <c r="AD3" s="10" t="str">
        <f>AE3</f>
        <v>Yes</v>
      </c>
      <c r="AE3" s="10" t="str">
        <f>AB3</f>
        <v>Yes</v>
      </c>
      <c r="AF3" s="11"/>
    </row>
    <row r="4" spans="1:32" x14ac:dyDescent="0.55000000000000004">
      <c r="A4" s="19" t="s">
        <v>8</v>
      </c>
      <c r="B4" s="2">
        <v>1</v>
      </c>
      <c r="C4" s="2" t="s">
        <v>14</v>
      </c>
      <c r="D4" s="27" t="s">
        <v>8</v>
      </c>
      <c r="E4" s="32"/>
      <c r="F4" s="27" t="s">
        <v>11</v>
      </c>
      <c r="G4" s="4" t="s">
        <v>11</v>
      </c>
      <c r="H4" s="4" t="s">
        <v>11</v>
      </c>
      <c r="I4" s="4" t="s">
        <v>11</v>
      </c>
      <c r="J4" s="4" t="s">
        <v>12</v>
      </c>
      <c r="K4" s="5"/>
      <c r="L4" s="5"/>
      <c r="M4" s="5"/>
      <c r="N4" s="4">
        <f>IF(OR(D4=$AA$3,D4=$AA$4,D4=$AA$5),1,IF(D4=$AA$6,0," "))</f>
        <v>1</v>
      </c>
      <c r="O4" s="4">
        <f>IF(G4=$AB$3,1,IF(G4=$AB$4,0," "))</f>
        <v>1</v>
      </c>
      <c r="P4" s="4">
        <f>IF(H4=$AC$3,1,IF(H4=$AC$4,0," "))</f>
        <v>1</v>
      </c>
      <c r="Q4" s="4">
        <f t="shared" ref="Q4:Q20" si="0">IF(I4=$AD$3,1,IF(I4=$AD$4,0," "))</f>
        <v>1</v>
      </c>
      <c r="R4" s="4">
        <f t="shared" ref="R4:R20" si="1">IF(J4=$AE$3,1,IF(J4=$AE$4,0," "))</f>
        <v>0</v>
      </c>
      <c r="S4" s="5"/>
      <c r="T4" s="5"/>
      <c r="U4" s="5"/>
      <c r="V4" s="26" t="s">
        <v>22</v>
      </c>
      <c r="W4" s="4">
        <f>COUNTIF(O3:O14,1)</f>
        <v>3</v>
      </c>
      <c r="X4" s="5"/>
      <c r="Y4" s="18"/>
      <c r="Z4" s="5"/>
      <c r="AA4" s="10" t="s">
        <v>8</v>
      </c>
      <c r="AB4" s="10" t="str">
        <f>AC4</f>
        <v>No</v>
      </c>
      <c r="AC4" s="10" t="s">
        <v>12</v>
      </c>
      <c r="AD4" s="10" t="str">
        <f>AE4</f>
        <v>No</v>
      </c>
      <c r="AE4" s="10" t="str">
        <f>AB4</f>
        <v>No</v>
      </c>
      <c r="AF4" s="11"/>
    </row>
    <row r="5" spans="1:32" x14ac:dyDescent="0.55000000000000004">
      <c r="A5" s="19" t="s">
        <v>1</v>
      </c>
      <c r="B5" s="2">
        <f>B4+1</f>
        <v>2</v>
      </c>
      <c r="C5" s="3" t="s">
        <v>18</v>
      </c>
      <c r="D5" s="27" t="s">
        <v>4</v>
      </c>
      <c r="E5" s="32"/>
      <c r="F5" s="32"/>
      <c r="G5" s="4" t="s">
        <v>11</v>
      </c>
      <c r="H5" s="4" t="s">
        <v>12</v>
      </c>
      <c r="I5" s="4" t="s">
        <v>11</v>
      </c>
      <c r="J5" s="4" t="s">
        <v>12</v>
      </c>
      <c r="K5" s="5"/>
      <c r="L5" s="5"/>
      <c r="M5" s="5"/>
      <c r="N5" s="4">
        <f>IF(OR(D5=$AA$3,D5=$AA$4,D5=$AA$5),1,IF(D5=$AA$6,0," "))</f>
        <v>1</v>
      </c>
      <c r="O5" s="4">
        <f>IF(G5=$AB$3,1,IF(G5=$AB$4,0," "))</f>
        <v>1</v>
      </c>
      <c r="P5" s="4">
        <f>IF(H5=$AC$3,1,IF(H5=$AC$4,0," "))</f>
        <v>0</v>
      </c>
      <c r="Q5" s="4">
        <f>IF(I5=$AD$3,1,IF(I5=$AD$4,0," "))</f>
        <v>1</v>
      </c>
      <c r="R5" s="4">
        <f t="shared" si="1"/>
        <v>0</v>
      </c>
      <c r="S5" s="5"/>
      <c r="T5" s="5"/>
      <c r="U5" s="5"/>
      <c r="V5" s="26" t="s">
        <v>23</v>
      </c>
      <c r="W5" s="4">
        <f>COUNTIF(O3:O14,0)</f>
        <v>2</v>
      </c>
      <c r="X5" s="5"/>
      <c r="Y5" s="18"/>
      <c r="Z5" s="5"/>
      <c r="AA5" s="10" t="s">
        <v>4</v>
      </c>
      <c r="AB5" s="10" t="str">
        <f>AC5</f>
        <v xml:space="preserve"> </v>
      </c>
      <c r="AC5" s="10" t="str">
        <f>AA7</f>
        <v xml:space="preserve"> </v>
      </c>
      <c r="AD5" s="10" t="str">
        <f>AE5</f>
        <v xml:space="preserve"> </v>
      </c>
      <c r="AE5" s="10" t="str">
        <f>AB5</f>
        <v xml:space="preserve"> </v>
      </c>
      <c r="AF5" s="11"/>
    </row>
    <row r="6" spans="1:32" x14ac:dyDescent="0.55000000000000004">
      <c r="A6" s="19"/>
      <c r="B6" s="2">
        <f>B5+1</f>
        <v>3</v>
      </c>
      <c r="C6" s="3" t="s">
        <v>18</v>
      </c>
      <c r="D6" s="27" t="s">
        <v>4</v>
      </c>
      <c r="E6" s="32"/>
      <c r="F6" s="32"/>
      <c r="G6" s="4" t="s">
        <v>12</v>
      </c>
      <c r="H6" s="4" t="s">
        <v>12</v>
      </c>
      <c r="I6" s="4" t="s">
        <v>11</v>
      </c>
      <c r="J6" s="4" t="s">
        <v>12</v>
      </c>
      <c r="K6" s="5"/>
      <c r="L6" s="5"/>
      <c r="M6" s="5"/>
      <c r="N6" s="4">
        <f>IF(OR(D6=$AA$3,D6=$AA$4,D6=$AA$5),1,IF(D6=$AA$6,0," "))</f>
        <v>1</v>
      </c>
      <c r="O6" s="4">
        <f>IF(G6=$AB$3,1,IF(G6=$AB$4,0," "))</f>
        <v>0</v>
      </c>
      <c r="P6" s="4">
        <f>IF(H6=$AC$3,1,IF(H6=$AC$4,0," "))</f>
        <v>0</v>
      </c>
      <c r="Q6" s="4">
        <f t="shared" si="0"/>
        <v>1</v>
      </c>
      <c r="R6" s="4">
        <f t="shared" si="1"/>
        <v>0</v>
      </c>
      <c r="S6" s="5"/>
      <c r="T6" s="5"/>
      <c r="U6" s="5"/>
      <c r="V6" s="26" t="s">
        <v>24</v>
      </c>
      <c r="W6" s="4">
        <f>COUNTIF(P3:P14,1)</f>
        <v>2</v>
      </c>
      <c r="X6" s="5"/>
      <c r="Y6" s="18"/>
      <c r="Z6" s="5"/>
      <c r="AA6" s="12" t="s">
        <v>5</v>
      </c>
      <c r="AB6" s="11"/>
      <c r="AC6" s="11"/>
      <c r="AD6" s="11"/>
      <c r="AE6" s="11"/>
      <c r="AF6" s="11"/>
    </row>
    <row r="7" spans="1:32" x14ac:dyDescent="0.55000000000000004">
      <c r="A7" s="19"/>
      <c r="B7" s="2">
        <f t="shared" ref="B7:B14" si="2">B6+1</f>
        <v>4</v>
      </c>
      <c r="C7" s="2" t="s">
        <v>17</v>
      </c>
      <c r="D7" s="27" t="s">
        <v>4</v>
      </c>
      <c r="E7" s="32"/>
      <c r="F7" s="32"/>
      <c r="G7" s="4" t="s">
        <v>12</v>
      </c>
      <c r="H7" s="4" t="s">
        <v>12</v>
      </c>
      <c r="I7" s="4" t="s">
        <v>11</v>
      </c>
      <c r="J7" s="4" t="s">
        <v>12</v>
      </c>
      <c r="K7" s="5"/>
      <c r="L7" s="5" t="s">
        <v>39</v>
      </c>
      <c r="M7" s="5"/>
      <c r="N7" s="4">
        <f>IF(OR(D7=$AA$3,D7=$AA$4,D7=$AA$5),1,IF(D7=$AA$6,0," "))</f>
        <v>1</v>
      </c>
      <c r="O7" s="4">
        <f>IF(G7=$AB$3,1,IF(G7=$AB$4,0," "))</f>
        <v>0</v>
      </c>
      <c r="P7" s="4">
        <f>IF(H7=$AC$3,1,IF(H7=$AC$4,0," "))</f>
        <v>0</v>
      </c>
      <c r="Q7" s="4">
        <f t="shared" si="0"/>
        <v>1</v>
      </c>
      <c r="R7" s="4">
        <f t="shared" si="1"/>
        <v>0</v>
      </c>
      <c r="S7" s="5"/>
      <c r="T7" s="5"/>
      <c r="U7" s="5"/>
      <c r="V7" s="26" t="s">
        <v>25</v>
      </c>
      <c r="W7" s="4">
        <f>COUNTIF(P3:P8,0)</f>
        <v>3</v>
      </c>
      <c r="X7" s="5"/>
      <c r="Y7" s="18"/>
      <c r="Z7" s="5"/>
      <c r="AA7" s="13" t="s">
        <v>6</v>
      </c>
      <c r="AB7" s="11"/>
      <c r="AC7" s="11"/>
      <c r="AD7" s="11"/>
      <c r="AE7" s="11"/>
      <c r="AF7" s="11"/>
    </row>
    <row r="8" spans="1:32" x14ac:dyDescent="0.55000000000000004">
      <c r="A8" s="19"/>
      <c r="B8" s="2">
        <f t="shared" si="2"/>
        <v>5</v>
      </c>
      <c r="C8" s="2"/>
      <c r="D8" s="27" t="s">
        <v>6</v>
      </c>
      <c r="E8" s="32"/>
      <c r="F8" s="32"/>
      <c r="G8" s="4" t="s">
        <v>6</v>
      </c>
      <c r="H8" s="4" t="s">
        <v>6</v>
      </c>
      <c r="I8" s="4" t="s">
        <v>6</v>
      </c>
      <c r="J8" s="4" t="s">
        <v>6</v>
      </c>
      <c r="K8" s="5"/>
      <c r="L8" s="5"/>
      <c r="M8" s="5"/>
      <c r="N8" s="4" t="str">
        <f>IF(OR(D8=$AA$3,D8=$AA$4,D8=$AA$5),1,IF(D8=$AA$6,0," "))</f>
        <v xml:space="preserve"> </v>
      </c>
      <c r="O8" s="4" t="str">
        <f>IF(G8=$AB$3,1,IF(G8=$AB$4,0," "))</f>
        <v xml:space="preserve"> </v>
      </c>
      <c r="P8" s="4" t="str">
        <f>IF(H8=$AC$3,1,IF(H8=$AC$4,0," "))</f>
        <v xml:space="preserve"> </v>
      </c>
      <c r="Q8" s="4" t="str">
        <f t="shared" si="0"/>
        <v xml:space="preserve"> </v>
      </c>
      <c r="R8" s="4" t="str">
        <f t="shared" si="1"/>
        <v xml:space="preserve"> </v>
      </c>
      <c r="S8" s="5"/>
      <c r="T8" s="5"/>
      <c r="U8" s="5"/>
      <c r="V8" s="26" t="s">
        <v>26</v>
      </c>
      <c r="W8" s="4">
        <f>COUNTIF(Q3:Q14,1)</f>
        <v>5</v>
      </c>
      <c r="X8" s="5"/>
      <c r="Y8" s="18"/>
      <c r="Z8" s="5"/>
      <c r="AA8" s="5"/>
      <c r="AB8" s="5"/>
      <c r="AC8" s="5"/>
      <c r="AD8" s="5"/>
      <c r="AE8" s="5"/>
      <c r="AF8" s="5"/>
    </row>
    <row r="9" spans="1:32" x14ac:dyDescent="0.55000000000000004">
      <c r="A9" s="19"/>
      <c r="B9" s="2">
        <f t="shared" si="2"/>
        <v>6</v>
      </c>
      <c r="C9" s="2"/>
      <c r="D9" s="27" t="s">
        <v>6</v>
      </c>
      <c r="E9" s="32"/>
      <c r="F9" s="32"/>
      <c r="G9" s="4" t="s">
        <v>6</v>
      </c>
      <c r="H9" s="4" t="s">
        <v>6</v>
      </c>
      <c r="I9" s="4"/>
      <c r="J9" s="4"/>
      <c r="K9" s="5"/>
      <c r="L9" s="5"/>
      <c r="M9" s="5"/>
      <c r="N9" s="4" t="str">
        <f>IF(OR(D9=$AA$3,D9=$AA$4,D9=$AA$5),1,IF(D9=$AA$6,0," "))</f>
        <v xml:space="preserve"> </v>
      </c>
      <c r="O9" s="4" t="str">
        <f>IF(G9=$AB$3,1,IF(G9=$AB$4,0," "))</f>
        <v xml:space="preserve"> </v>
      </c>
      <c r="P9" s="4" t="str">
        <f>IF(H9=$AC$3,1,IF(H9=$AC$4,0," "))</f>
        <v xml:space="preserve"> </v>
      </c>
      <c r="Q9" s="4" t="str">
        <f t="shared" si="0"/>
        <v xml:space="preserve"> </v>
      </c>
      <c r="R9" s="4" t="str">
        <f t="shared" si="1"/>
        <v xml:space="preserve"> </v>
      </c>
      <c r="S9" s="5"/>
      <c r="T9" s="5"/>
      <c r="U9" s="5"/>
      <c r="V9" s="26" t="s">
        <v>36</v>
      </c>
      <c r="W9" s="4">
        <f>COUNTIF(R3:R14,1)</f>
        <v>0</v>
      </c>
      <c r="X9" s="5"/>
      <c r="Y9" s="18"/>
      <c r="Z9" s="5"/>
      <c r="AA9" s="5"/>
      <c r="AB9" s="5"/>
      <c r="AC9" s="5"/>
      <c r="AD9" s="5"/>
      <c r="AE9" s="5"/>
      <c r="AF9" s="5"/>
    </row>
    <row r="10" spans="1:32" x14ac:dyDescent="0.55000000000000004">
      <c r="A10" s="19"/>
      <c r="B10" s="2">
        <f t="shared" si="2"/>
        <v>7</v>
      </c>
      <c r="C10" s="2"/>
      <c r="D10" s="27" t="s">
        <v>6</v>
      </c>
      <c r="E10" s="32"/>
      <c r="F10" s="32"/>
      <c r="G10" s="4" t="s">
        <v>6</v>
      </c>
      <c r="H10" s="4"/>
      <c r="I10" s="4"/>
      <c r="J10" s="4"/>
      <c r="K10" s="5"/>
      <c r="L10" s="5"/>
      <c r="M10" s="5"/>
      <c r="N10" s="4" t="str">
        <f>IF(OR(D10=$AA$3,D10=$AA$4,D10=$AA$5),1,IF(D10=$AA$6,0," "))</f>
        <v xml:space="preserve"> </v>
      </c>
      <c r="O10" s="4" t="str">
        <f>IF(G10=$AB$3,1,IF(G10=$AB$4,0," "))</f>
        <v xml:space="preserve"> </v>
      </c>
      <c r="P10" s="4" t="str">
        <f>IF(H10=$AC$3,1,IF(H10=$AC$4,0," "))</f>
        <v xml:space="preserve"> </v>
      </c>
      <c r="Q10" s="4" t="str">
        <f t="shared" si="0"/>
        <v xml:space="preserve"> </v>
      </c>
      <c r="R10" s="4" t="str">
        <f t="shared" si="1"/>
        <v xml:space="preserve"> </v>
      </c>
      <c r="S10" s="5"/>
      <c r="T10" s="5"/>
      <c r="U10" s="5"/>
      <c r="V10" s="5"/>
      <c r="W10" s="5"/>
      <c r="X10" s="5"/>
      <c r="Y10" s="18"/>
      <c r="Z10" s="5"/>
      <c r="AA10" s="5"/>
      <c r="AB10" s="5"/>
      <c r="AC10" s="5"/>
      <c r="AD10" s="5"/>
      <c r="AE10" s="5"/>
      <c r="AF10" s="5"/>
    </row>
    <row r="11" spans="1:32" x14ac:dyDescent="0.55000000000000004">
      <c r="A11" s="19"/>
      <c r="B11" s="2">
        <f t="shared" si="2"/>
        <v>8</v>
      </c>
      <c r="C11" s="2"/>
      <c r="D11" s="27" t="s">
        <v>6</v>
      </c>
      <c r="E11" s="32"/>
      <c r="F11" s="32"/>
      <c r="G11" s="4" t="s">
        <v>6</v>
      </c>
      <c r="H11" s="4"/>
      <c r="I11" s="4"/>
      <c r="J11" s="4"/>
      <c r="K11" s="5"/>
      <c r="L11" s="5"/>
      <c r="M11" s="5"/>
      <c r="N11" s="4" t="str">
        <f>IF(OR(D11=$AA$3,D11=$AA$4,D11=$AA$5),1,IF(D11=$AA$6,0," "))</f>
        <v xml:space="preserve"> </v>
      </c>
      <c r="O11" s="4" t="str">
        <f>IF(G11=$AB$3,1,IF(G11=$AB$4,0," "))</f>
        <v xml:space="preserve"> </v>
      </c>
      <c r="P11" s="4" t="str">
        <f>IF(H11=$AC$3,1,IF(H11=$AC$4,0," "))</f>
        <v xml:space="preserve"> </v>
      </c>
      <c r="Q11" s="4" t="str">
        <f t="shared" si="0"/>
        <v xml:space="preserve"> </v>
      </c>
      <c r="R11" s="4" t="str">
        <f t="shared" si="1"/>
        <v xml:space="preserve"> </v>
      </c>
      <c r="S11" s="5"/>
      <c r="T11" s="5"/>
      <c r="U11" s="5"/>
      <c r="V11" s="5"/>
      <c r="W11" s="5"/>
      <c r="X11" s="5"/>
      <c r="Y11" s="18"/>
      <c r="Z11" s="5"/>
      <c r="AA11" s="5"/>
      <c r="AB11" s="5"/>
      <c r="AC11" s="5"/>
      <c r="AD11" s="5"/>
      <c r="AE11" s="5"/>
      <c r="AF11" s="5"/>
    </row>
    <row r="12" spans="1:32" x14ac:dyDescent="0.55000000000000004">
      <c r="A12" s="19"/>
      <c r="B12" s="2">
        <f t="shared" si="2"/>
        <v>9</v>
      </c>
      <c r="C12" s="2"/>
      <c r="D12" s="27" t="s">
        <v>6</v>
      </c>
      <c r="E12" s="32"/>
      <c r="F12" s="32"/>
      <c r="G12" s="4" t="s">
        <v>6</v>
      </c>
      <c r="H12" s="4"/>
      <c r="I12" s="4"/>
      <c r="J12" s="4"/>
      <c r="K12" s="5"/>
      <c r="L12" s="5"/>
      <c r="M12" s="5"/>
      <c r="N12" s="4" t="str">
        <f>IF(OR(D12=$AA$3,D12=$AA$4,D12=$AA$5),1,IF(D12=$AA$6,0," "))</f>
        <v xml:space="preserve"> </v>
      </c>
      <c r="O12" s="4" t="str">
        <f>IF(G12=$AB$3,1,IF(G12=$AB$4,0," "))</f>
        <v xml:space="preserve"> </v>
      </c>
      <c r="P12" s="4" t="str">
        <f>IF(H12=$AC$3,1,IF(H12=$AC$4,0," "))</f>
        <v xml:space="preserve"> </v>
      </c>
      <c r="Q12" s="4" t="str">
        <f t="shared" si="0"/>
        <v xml:space="preserve"> </v>
      </c>
      <c r="R12" s="4" t="str">
        <f t="shared" si="1"/>
        <v xml:space="preserve"> </v>
      </c>
      <c r="S12" s="5"/>
      <c r="T12" s="5"/>
      <c r="U12" s="5"/>
      <c r="V12" s="5"/>
      <c r="W12" s="5"/>
      <c r="X12" s="5"/>
      <c r="Y12" s="18"/>
      <c r="Z12" s="5"/>
      <c r="AA12" s="5"/>
      <c r="AB12" s="5"/>
      <c r="AC12" s="5"/>
      <c r="AD12" s="5"/>
      <c r="AE12" s="5"/>
      <c r="AF12" s="5"/>
    </row>
    <row r="13" spans="1:32" x14ac:dyDescent="0.55000000000000004">
      <c r="A13" s="19"/>
      <c r="B13" s="2">
        <f t="shared" si="2"/>
        <v>10</v>
      </c>
      <c r="C13" s="2"/>
      <c r="D13" s="27"/>
      <c r="E13" s="32"/>
      <c r="F13" s="32"/>
      <c r="G13" s="4" t="s">
        <v>6</v>
      </c>
      <c r="H13" s="4"/>
      <c r="I13" s="4"/>
      <c r="J13" s="4"/>
      <c r="K13" s="5"/>
      <c r="L13" s="5"/>
      <c r="M13" s="5"/>
      <c r="N13" s="4" t="str">
        <f>IF(OR(D13=$AA$3,D13=$AA$4,D13=$AA$5),1,IF(D13=$AA$6,0," "))</f>
        <v xml:space="preserve"> </v>
      </c>
      <c r="O13" s="4" t="str">
        <f>IF(G13=$AB$3,1,IF(G13=$AB$4,0," "))</f>
        <v xml:space="preserve"> </v>
      </c>
      <c r="P13" s="4" t="str">
        <f>IF(H13=$AC$3,1,IF(H13=$AC$4,0," "))</f>
        <v xml:space="preserve"> </v>
      </c>
      <c r="Q13" s="4" t="str">
        <f t="shared" si="0"/>
        <v xml:space="preserve"> </v>
      </c>
      <c r="R13" s="4" t="str">
        <f t="shared" si="1"/>
        <v xml:space="preserve"> </v>
      </c>
      <c r="S13" s="5"/>
      <c r="T13" s="5"/>
      <c r="U13" s="5"/>
      <c r="V13" s="5"/>
      <c r="W13" s="5"/>
      <c r="X13" s="5"/>
      <c r="Y13" s="18"/>
      <c r="Z13" s="5"/>
      <c r="AA13" s="5"/>
      <c r="AB13" s="5"/>
      <c r="AC13" s="5"/>
      <c r="AD13" s="5"/>
      <c r="AE13" s="5"/>
      <c r="AF13" s="5"/>
    </row>
    <row r="14" spans="1:32" x14ac:dyDescent="0.55000000000000004">
      <c r="A14" s="19"/>
      <c r="B14" s="2">
        <f t="shared" si="2"/>
        <v>11</v>
      </c>
      <c r="C14" s="2"/>
      <c r="D14" s="27"/>
      <c r="E14" s="32"/>
      <c r="F14" s="32"/>
      <c r="G14" s="4" t="s">
        <v>6</v>
      </c>
      <c r="H14" s="4"/>
      <c r="I14" s="4"/>
      <c r="J14" s="4"/>
      <c r="K14" s="5"/>
      <c r="L14" s="5"/>
      <c r="M14" s="5"/>
      <c r="N14" s="4" t="str">
        <f>IF(OR(D14=$AA$3,D14=$AA$4,D14=$AA$5),1,IF(D14=$AA$6,0," "))</f>
        <v xml:space="preserve"> </v>
      </c>
      <c r="O14" s="4" t="str">
        <f>IF(G14=$AB$3,1,IF(G14=$AB$4,0," "))</f>
        <v xml:space="preserve"> </v>
      </c>
      <c r="P14" s="4" t="str">
        <f>IF(H14=$AC$3,1,IF(H14=$AC$4,0," "))</f>
        <v xml:space="preserve"> </v>
      </c>
      <c r="Q14" s="4" t="str">
        <f t="shared" si="0"/>
        <v xml:space="preserve"> </v>
      </c>
      <c r="R14" s="4" t="str">
        <f t="shared" si="1"/>
        <v xml:space="preserve"> </v>
      </c>
      <c r="S14" s="5"/>
      <c r="T14" s="5"/>
      <c r="U14" s="5"/>
      <c r="V14" s="5"/>
      <c r="W14" s="5"/>
      <c r="X14" s="5"/>
      <c r="Y14" s="18"/>
      <c r="Z14" s="5"/>
      <c r="AA14" s="5"/>
      <c r="AB14" s="5"/>
      <c r="AC14" s="5"/>
      <c r="AD14" s="5"/>
      <c r="AE14" s="5"/>
      <c r="AF14" s="5"/>
    </row>
    <row r="15" spans="1:32" x14ac:dyDescent="0.55000000000000004">
      <c r="A15" s="20"/>
      <c r="C15" s="5"/>
      <c r="D15" s="5"/>
      <c r="E15" s="33"/>
      <c r="F15" s="33"/>
      <c r="G15" s="5"/>
      <c r="H15" s="5"/>
      <c r="I15" s="5"/>
      <c r="J15" s="5"/>
      <c r="K15" s="5"/>
      <c r="L15" s="5"/>
      <c r="M15" s="5"/>
      <c r="N15" s="5"/>
      <c r="O15" s="5"/>
      <c r="P15" s="5"/>
      <c r="Q15" s="5"/>
      <c r="R15" s="5"/>
      <c r="S15" s="5"/>
      <c r="T15" s="5"/>
      <c r="U15" s="5"/>
      <c r="V15" s="5"/>
      <c r="W15" s="5"/>
      <c r="X15" s="5"/>
      <c r="Y15" s="18"/>
      <c r="Z15" s="5"/>
      <c r="AA15" s="5"/>
      <c r="AB15" s="5"/>
      <c r="AC15" s="5"/>
      <c r="AD15" s="5"/>
      <c r="AE15" s="5"/>
      <c r="AF15" s="5"/>
    </row>
    <row r="16" spans="1:32" x14ac:dyDescent="0.55000000000000004">
      <c r="A16" s="19" t="s">
        <v>2</v>
      </c>
      <c r="B16" s="2">
        <v>1</v>
      </c>
      <c r="C16" s="2" t="s">
        <v>19</v>
      </c>
      <c r="D16" s="27" t="s">
        <v>5</v>
      </c>
      <c r="E16" s="32"/>
      <c r="F16" s="32"/>
      <c r="G16" s="4" t="s">
        <v>11</v>
      </c>
      <c r="H16" s="4" t="s">
        <v>11</v>
      </c>
      <c r="I16" s="4" t="s">
        <v>11</v>
      </c>
      <c r="J16" s="4" t="s">
        <v>11</v>
      </c>
      <c r="K16" s="5"/>
      <c r="L16" s="5"/>
      <c r="M16" s="5"/>
      <c r="N16" s="4">
        <f>IF(OR(D16=$AA$3,D16=$AA$4,D16=$AA$5),1,IF(D16=$AA$6,0," "))</f>
        <v>0</v>
      </c>
      <c r="O16" s="4">
        <f>IF(G16=$AB$3,1,IF(G16=$AB$4,0," "))</f>
        <v>1</v>
      </c>
      <c r="P16" s="4">
        <f>IF(H16=$AC$3,1,IF(H16=$AC$4,0," "))</f>
        <v>1</v>
      </c>
      <c r="Q16" s="4">
        <f t="shared" si="0"/>
        <v>1</v>
      </c>
      <c r="R16" s="4">
        <f t="shared" si="1"/>
        <v>1</v>
      </c>
      <c r="S16" s="5"/>
      <c r="T16" s="5"/>
      <c r="U16" s="5"/>
      <c r="V16" s="5"/>
      <c r="W16" s="5"/>
      <c r="X16" s="5"/>
      <c r="Y16" s="18"/>
      <c r="Z16" s="5"/>
      <c r="AA16" s="5"/>
      <c r="AB16" s="5"/>
      <c r="AC16" s="5"/>
      <c r="AD16" s="5"/>
      <c r="AE16" s="5"/>
      <c r="AF16" s="5"/>
    </row>
    <row r="17" spans="1:32" x14ac:dyDescent="0.55000000000000004">
      <c r="A17" s="19"/>
      <c r="B17" s="2">
        <f>B16+1</f>
        <v>2</v>
      </c>
      <c r="C17" s="2" t="s">
        <v>20</v>
      </c>
      <c r="D17" s="27" t="s">
        <v>5</v>
      </c>
      <c r="E17" s="32"/>
      <c r="F17" s="32"/>
      <c r="G17" s="4" t="s">
        <v>11</v>
      </c>
      <c r="H17" s="4" t="s">
        <v>11</v>
      </c>
      <c r="I17" s="4" t="s">
        <v>11</v>
      </c>
      <c r="J17" s="4" t="s">
        <v>11</v>
      </c>
      <c r="K17" s="5"/>
      <c r="L17" s="5"/>
      <c r="M17" s="5"/>
      <c r="N17" s="4">
        <f>IF(OR(D17=$AA$3,D17=$AA$4,D17=$AA$5),1,IF(D17=$AA$6,0," "))</f>
        <v>0</v>
      </c>
      <c r="O17" s="4">
        <f>IF(G17=$AB$3,1,IF(G17=$AB$4,0," "))</f>
        <v>1</v>
      </c>
      <c r="P17" s="4">
        <f>IF(H17=$AC$3,1,IF(H17=$AC$4,0," "))</f>
        <v>1</v>
      </c>
      <c r="Q17" s="4">
        <f t="shared" si="0"/>
        <v>1</v>
      </c>
      <c r="R17" s="4">
        <f t="shared" si="1"/>
        <v>1</v>
      </c>
      <c r="S17" s="5"/>
      <c r="T17" s="5"/>
      <c r="U17" s="5"/>
      <c r="V17" s="5"/>
      <c r="W17" s="5"/>
      <c r="X17" s="5"/>
      <c r="Y17" s="18"/>
      <c r="Z17" s="5"/>
      <c r="AA17" s="5"/>
      <c r="AB17" s="5"/>
      <c r="AC17" s="5"/>
      <c r="AD17" s="5"/>
      <c r="AE17" s="5"/>
      <c r="AF17" s="5"/>
    </row>
    <row r="18" spans="1:32" x14ac:dyDescent="0.55000000000000004">
      <c r="A18" s="19"/>
      <c r="B18" s="2">
        <f>B17+1</f>
        <v>3</v>
      </c>
      <c r="C18" s="2"/>
      <c r="D18" s="27" t="s">
        <v>6</v>
      </c>
      <c r="E18" s="32"/>
      <c r="F18" s="32"/>
      <c r="G18" s="4" t="s">
        <v>6</v>
      </c>
      <c r="H18" s="4"/>
      <c r="I18" s="4"/>
      <c r="J18" s="4"/>
      <c r="K18" s="5"/>
      <c r="L18" s="5"/>
      <c r="M18" s="5"/>
      <c r="N18" s="4" t="str">
        <f>IF(OR(D18=$AA$3,D18=$AA$4,D18=$AA$5),1,IF(D18=$AA$6,0," "))</f>
        <v xml:space="preserve"> </v>
      </c>
      <c r="O18" s="4" t="str">
        <f>IF(G18=$AB$3,1,IF(G18=$AB$4,0," "))</f>
        <v xml:space="preserve"> </v>
      </c>
      <c r="P18" s="4" t="str">
        <f>IF(H18=$AC$3,1,IF(H18=$AC$4,0," "))</f>
        <v xml:space="preserve"> </v>
      </c>
      <c r="Q18" s="4" t="str">
        <f t="shared" si="0"/>
        <v xml:space="preserve"> </v>
      </c>
      <c r="R18" s="4" t="str">
        <f t="shared" si="1"/>
        <v xml:space="preserve"> </v>
      </c>
      <c r="S18" s="5"/>
      <c r="T18" s="5"/>
      <c r="U18" s="5"/>
      <c r="V18" s="5"/>
      <c r="W18" s="5"/>
      <c r="X18" s="5"/>
      <c r="Y18" s="18"/>
      <c r="Z18" s="5"/>
      <c r="AA18" s="5"/>
      <c r="AB18" s="5"/>
      <c r="AC18" s="5"/>
      <c r="AD18" s="5"/>
      <c r="AE18" s="5"/>
      <c r="AF18" s="5"/>
    </row>
    <row r="19" spans="1:32" x14ac:dyDescent="0.55000000000000004">
      <c r="A19" s="19"/>
      <c r="B19" s="2">
        <f t="shared" ref="B19:B20" si="3">B18+1</f>
        <v>4</v>
      </c>
      <c r="C19" s="2"/>
      <c r="D19" s="27" t="s">
        <v>6</v>
      </c>
      <c r="E19" s="32"/>
      <c r="F19" s="32"/>
      <c r="G19" s="4" t="s">
        <v>6</v>
      </c>
      <c r="H19" s="4"/>
      <c r="I19" s="4"/>
      <c r="J19" s="4"/>
      <c r="K19" s="5"/>
      <c r="L19" s="5"/>
      <c r="M19" s="5"/>
      <c r="N19" s="4" t="str">
        <f>IF(OR(D19=$AA$3,D19=$AA$4,D19=$AA$5),1,IF(D19=$AA$6,0," "))</f>
        <v xml:space="preserve"> </v>
      </c>
      <c r="O19" s="4" t="str">
        <f>IF(G19=$AB$3,1,IF(G19=$AB$4,0," "))</f>
        <v xml:space="preserve"> </v>
      </c>
      <c r="P19" s="4" t="str">
        <f>IF(H19=$AC$3,1,IF(H19=$AC$4,0," "))</f>
        <v xml:space="preserve"> </v>
      </c>
      <c r="Q19" s="4" t="str">
        <f t="shared" si="0"/>
        <v xml:space="preserve"> </v>
      </c>
      <c r="R19" s="4" t="str">
        <f t="shared" si="1"/>
        <v xml:space="preserve"> </v>
      </c>
      <c r="S19" s="5"/>
      <c r="T19" s="5"/>
      <c r="U19" s="5"/>
      <c r="V19" s="5"/>
      <c r="W19" s="5"/>
      <c r="X19" s="5"/>
      <c r="Y19" s="18"/>
      <c r="Z19" s="5"/>
      <c r="AA19" s="5"/>
      <c r="AB19" s="5"/>
      <c r="AC19" s="5"/>
      <c r="AD19" s="5"/>
      <c r="AE19" s="5"/>
      <c r="AF19" s="5"/>
    </row>
    <row r="20" spans="1:32" x14ac:dyDescent="0.55000000000000004">
      <c r="A20" s="19"/>
      <c r="B20" s="2">
        <f t="shared" si="3"/>
        <v>5</v>
      </c>
      <c r="C20" s="2"/>
      <c r="D20" s="27" t="s">
        <v>6</v>
      </c>
      <c r="E20" s="32"/>
      <c r="F20" s="32"/>
      <c r="G20" s="4" t="s">
        <v>6</v>
      </c>
      <c r="H20" s="4"/>
      <c r="I20" s="4"/>
      <c r="J20" s="4"/>
      <c r="K20" s="5"/>
      <c r="L20" s="5"/>
      <c r="M20" s="5"/>
      <c r="N20" s="4" t="str">
        <f>IF(OR(D20=$AA$3,D20=$AA$4,D20=$AA$5),1,IF(D20=$AA$6,0," "))</f>
        <v xml:space="preserve"> </v>
      </c>
      <c r="O20" s="4" t="str">
        <f>IF(G20=$AB$3,1,IF(G20=$AB$4,0," "))</f>
        <v xml:space="preserve"> </v>
      </c>
      <c r="P20" s="4" t="str">
        <f>IF(H20=$AC$3,1,IF(H20=$AC$4,0," "))</f>
        <v xml:space="preserve"> </v>
      </c>
      <c r="Q20" s="4" t="str">
        <f t="shared" si="0"/>
        <v xml:space="preserve"> </v>
      </c>
      <c r="R20" s="4" t="str">
        <f t="shared" si="1"/>
        <v xml:space="preserve"> </v>
      </c>
      <c r="S20" s="5"/>
      <c r="T20" s="5"/>
      <c r="U20" s="5"/>
      <c r="V20" s="5"/>
      <c r="W20" s="5"/>
      <c r="X20" s="5"/>
      <c r="Y20" s="18"/>
      <c r="Z20" s="5"/>
      <c r="AA20" s="5"/>
      <c r="AB20" s="5"/>
      <c r="AC20" s="5"/>
      <c r="AD20" s="5"/>
      <c r="AE20" s="5"/>
      <c r="AF20" s="5"/>
    </row>
    <row r="21" spans="1:32" x14ac:dyDescent="0.55000000000000004">
      <c r="A21" s="17"/>
      <c r="B21" s="5"/>
      <c r="C21" s="5"/>
      <c r="D21" s="5"/>
      <c r="E21" s="5"/>
      <c r="F21" s="5"/>
      <c r="G21" s="5"/>
      <c r="H21" s="5"/>
      <c r="I21" s="5"/>
      <c r="J21" s="5"/>
      <c r="K21" s="5"/>
      <c r="L21" s="5"/>
      <c r="M21" s="5"/>
      <c r="N21" s="5"/>
      <c r="O21" s="5"/>
      <c r="P21" s="5"/>
      <c r="Q21" s="5"/>
      <c r="R21" s="5"/>
      <c r="S21" s="5"/>
      <c r="T21" s="5"/>
      <c r="U21" s="5"/>
      <c r="V21" s="5"/>
      <c r="W21" s="5"/>
      <c r="X21" s="5"/>
      <c r="Y21" s="18"/>
      <c r="Z21" s="5"/>
      <c r="AA21" s="5"/>
      <c r="AB21" s="5"/>
      <c r="AC21" s="5"/>
      <c r="AD21" s="5"/>
      <c r="AE21" s="5"/>
      <c r="AF21" s="5"/>
    </row>
    <row r="22" spans="1:32" x14ac:dyDescent="0.55000000000000004">
      <c r="A22" s="17"/>
      <c r="B22" s="5"/>
      <c r="C22" s="5"/>
      <c r="D22" s="5"/>
      <c r="E22" s="5"/>
      <c r="F22" s="5"/>
      <c r="G22" s="5"/>
      <c r="H22" s="5"/>
      <c r="I22" s="5"/>
      <c r="J22" s="5"/>
      <c r="K22" s="5"/>
      <c r="L22" s="5"/>
      <c r="M22" s="5"/>
      <c r="N22" s="5"/>
      <c r="O22" s="5"/>
      <c r="P22" s="5"/>
      <c r="Q22" s="5"/>
      <c r="R22" s="5"/>
      <c r="S22" s="5"/>
      <c r="T22" s="5"/>
      <c r="U22" s="5"/>
      <c r="V22" s="5"/>
      <c r="W22" s="5"/>
      <c r="X22" s="5"/>
      <c r="Y22" s="18"/>
      <c r="Z22" s="5"/>
      <c r="AA22" s="5"/>
      <c r="AB22" s="5"/>
      <c r="AC22" s="5"/>
      <c r="AD22" s="5"/>
      <c r="AE22" s="5"/>
      <c r="AF22" s="5"/>
    </row>
    <row r="23" spans="1:32" x14ac:dyDescent="0.55000000000000004">
      <c r="A23" s="17"/>
      <c r="B23" s="5"/>
      <c r="C23" s="5"/>
      <c r="D23" s="5"/>
      <c r="E23" s="5"/>
      <c r="F23" s="5"/>
      <c r="G23" s="5"/>
      <c r="H23" s="5"/>
      <c r="I23" s="5"/>
      <c r="J23" s="5"/>
      <c r="K23" s="5"/>
      <c r="L23" s="5"/>
      <c r="M23" s="5"/>
      <c r="N23" s="5"/>
      <c r="O23" s="5"/>
      <c r="P23" s="5"/>
      <c r="Q23" s="5"/>
      <c r="R23" s="5"/>
      <c r="S23" s="5"/>
      <c r="T23" s="5"/>
      <c r="U23" s="5"/>
      <c r="V23" s="5"/>
      <c r="W23" s="5"/>
      <c r="X23" s="5"/>
      <c r="Y23" s="18"/>
      <c r="Z23" s="5"/>
      <c r="AA23" s="5"/>
      <c r="AB23" s="5"/>
      <c r="AC23" s="5"/>
      <c r="AD23" s="5"/>
      <c r="AE23" s="5"/>
      <c r="AF23" s="5"/>
    </row>
    <row r="24" spans="1:32" x14ac:dyDescent="0.55000000000000004">
      <c r="A24" s="17"/>
      <c r="B24" s="5"/>
      <c r="C24" s="5"/>
      <c r="D24" s="5"/>
      <c r="E24" s="5"/>
      <c r="F24" s="5"/>
      <c r="G24" s="5"/>
      <c r="H24" s="5"/>
      <c r="I24" s="5"/>
      <c r="J24" s="5"/>
      <c r="K24" s="5"/>
      <c r="L24" s="5"/>
      <c r="M24" s="5"/>
      <c r="N24" s="5"/>
      <c r="O24" s="5"/>
      <c r="P24" s="5"/>
      <c r="Q24" s="5"/>
      <c r="R24" s="5"/>
      <c r="S24" s="5"/>
      <c r="T24" s="5"/>
      <c r="U24" s="5"/>
      <c r="V24" s="5"/>
      <c r="W24" s="5"/>
      <c r="X24" s="5"/>
      <c r="Y24" s="18"/>
      <c r="Z24" s="5"/>
      <c r="AA24" s="5"/>
      <c r="AB24" s="5"/>
      <c r="AC24" s="5"/>
      <c r="AD24" s="5"/>
      <c r="AE24" s="5"/>
      <c r="AF24" s="5"/>
    </row>
    <row r="25" spans="1:32" x14ac:dyDescent="0.55000000000000004">
      <c r="A25" s="17"/>
      <c r="B25" s="5"/>
      <c r="C25" s="5"/>
      <c r="D25" s="5"/>
      <c r="E25" s="5"/>
      <c r="F25" s="5"/>
      <c r="G25" s="5"/>
      <c r="H25" s="5"/>
      <c r="I25" s="5"/>
      <c r="J25" s="5"/>
      <c r="K25" s="5"/>
      <c r="L25" s="5"/>
      <c r="M25" s="5"/>
      <c r="N25" s="5"/>
      <c r="O25" s="5"/>
      <c r="P25" s="5"/>
      <c r="Q25" s="5"/>
      <c r="R25" s="5"/>
      <c r="S25" s="5"/>
      <c r="T25" s="5"/>
      <c r="U25" s="5"/>
      <c r="V25" s="5"/>
      <c r="W25" s="5"/>
      <c r="X25" s="5"/>
      <c r="Y25" s="18"/>
      <c r="Z25" s="5"/>
      <c r="AA25" s="5"/>
      <c r="AB25" s="5"/>
      <c r="AC25" s="5"/>
      <c r="AD25" s="5"/>
      <c r="AE25" s="5"/>
      <c r="AF25" s="5"/>
    </row>
    <row r="26" spans="1:32" x14ac:dyDescent="0.55000000000000004">
      <c r="A26" s="17"/>
      <c r="B26" s="6" t="s">
        <v>27</v>
      </c>
      <c r="C26" s="6"/>
      <c r="D26" s="6"/>
      <c r="E26" s="6"/>
      <c r="F26" s="6"/>
      <c r="G26" s="6"/>
      <c r="H26" s="6"/>
      <c r="I26" s="5"/>
      <c r="J26" s="5"/>
      <c r="K26" s="5"/>
      <c r="L26" s="5"/>
      <c r="M26" s="5"/>
      <c r="N26" s="5"/>
      <c r="O26" s="5"/>
      <c r="P26" s="5"/>
      <c r="Q26" s="5"/>
      <c r="R26" s="5"/>
      <c r="S26" s="5"/>
      <c r="T26" s="5"/>
      <c r="U26" s="5"/>
      <c r="V26" s="5"/>
      <c r="W26" s="5"/>
      <c r="X26" s="5"/>
      <c r="Y26" s="18"/>
      <c r="Z26" s="5"/>
      <c r="AA26" s="5"/>
      <c r="AB26" s="5"/>
      <c r="AC26" s="5"/>
      <c r="AD26" s="5"/>
      <c r="AE26" s="5"/>
      <c r="AF26" s="5"/>
    </row>
    <row r="27" spans="1:32" ht="57.6" x14ac:dyDescent="0.55000000000000004">
      <c r="A27" s="17"/>
      <c r="B27" s="28">
        <v>1</v>
      </c>
      <c r="C27" s="7" t="s">
        <v>44</v>
      </c>
      <c r="D27" s="6"/>
      <c r="E27" s="6"/>
      <c r="F27" s="6"/>
      <c r="G27" s="1"/>
      <c r="H27" s="1" t="str">
        <f>IF(E3="Yes","OK","Not OK: Chair should be (senior) full professor at the Faculty of Bioscience Engineering")</f>
        <v>OK</v>
      </c>
      <c r="I27" s="5"/>
      <c r="J27" s="5"/>
      <c r="K27" s="5"/>
      <c r="L27" s="5"/>
      <c r="M27" s="5"/>
      <c r="N27" s="5"/>
      <c r="O27" s="5"/>
      <c r="P27" s="5"/>
      <c r="Q27" s="5"/>
      <c r="R27" s="5"/>
      <c r="S27" s="5"/>
      <c r="T27" s="5"/>
      <c r="U27" s="5"/>
      <c r="V27" s="5"/>
      <c r="W27" s="5"/>
      <c r="X27" s="5"/>
      <c r="Y27" s="18"/>
      <c r="Z27" s="5"/>
      <c r="AA27" s="5"/>
      <c r="AB27" s="5"/>
      <c r="AC27" s="5"/>
      <c r="AD27" s="5"/>
      <c r="AE27" s="5"/>
      <c r="AF27" s="5"/>
    </row>
    <row r="28" spans="1:32" ht="43.2" x14ac:dyDescent="0.55000000000000004">
      <c r="A28" s="17"/>
      <c r="B28" s="6">
        <f>B27+1</f>
        <v>2</v>
      </c>
      <c r="C28" s="7" t="s">
        <v>45</v>
      </c>
      <c r="D28" s="6"/>
      <c r="E28" s="6"/>
      <c r="F28" s="6"/>
      <c r="G28" s="1"/>
      <c r="H28" s="1" t="str">
        <f>IF(F4="Yes","OK","Not OK: Secretary should be professor at the Faculty of Bioscience Engineering")</f>
        <v>OK</v>
      </c>
      <c r="I28" s="5"/>
      <c r="J28" s="5"/>
      <c r="K28" s="5"/>
      <c r="L28" s="5"/>
      <c r="M28" s="5"/>
      <c r="N28" s="5"/>
      <c r="O28" s="5"/>
      <c r="P28" s="5"/>
      <c r="Q28" s="5"/>
      <c r="R28" s="5"/>
      <c r="S28" s="5"/>
      <c r="T28" s="5"/>
      <c r="U28" s="5"/>
      <c r="V28" s="5"/>
      <c r="W28" s="5"/>
      <c r="X28" s="5"/>
      <c r="Y28" s="18"/>
      <c r="Z28" s="5"/>
      <c r="AA28" s="5"/>
      <c r="AB28" s="5"/>
      <c r="AC28" s="5"/>
      <c r="AD28" s="5"/>
      <c r="AE28" s="5"/>
      <c r="AF28" s="5"/>
    </row>
    <row r="29" spans="1:32" ht="28.8" x14ac:dyDescent="0.55000000000000004">
      <c r="A29" s="17"/>
      <c r="B29" s="6">
        <f t="shared" ref="B29:B34" si="4">B28+1</f>
        <v>3</v>
      </c>
      <c r="C29" s="29" t="s">
        <v>40</v>
      </c>
      <c r="D29" s="30" t="s">
        <v>41</v>
      </c>
      <c r="E29" s="30"/>
      <c r="F29" s="30"/>
      <c r="G29" s="1">
        <f>W3</f>
        <v>5</v>
      </c>
      <c r="H29" s="1" t="str">
        <f>IF(G29&lt;5,"Not OK, the number of jury members eligible to vote is lower than 5",IF(G29&lt;=8,"OK","Not OK: the number of jury members eligible to vote is to high"))</f>
        <v>OK</v>
      </c>
      <c r="I29" s="5"/>
      <c r="J29" s="5"/>
      <c r="K29" s="5"/>
      <c r="L29" s="5"/>
      <c r="M29" s="5"/>
      <c r="N29" s="5"/>
      <c r="O29" s="5"/>
      <c r="P29" s="5"/>
      <c r="R29" s="5"/>
      <c r="S29" s="5"/>
      <c r="T29" s="5"/>
      <c r="U29" s="5"/>
      <c r="V29" s="5"/>
      <c r="W29" s="5"/>
      <c r="X29" s="5"/>
      <c r="Y29" s="18"/>
      <c r="Z29" s="5"/>
      <c r="AA29" s="5"/>
      <c r="AB29" s="5"/>
      <c r="AC29" s="5"/>
      <c r="AD29" s="5"/>
      <c r="AE29" s="5"/>
      <c r="AF29" s="5"/>
    </row>
    <row r="30" spans="1:32" ht="28.8" x14ac:dyDescent="0.55000000000000004">
      <c r="A30" s="17"/>
      <c r="B30" s="6">
        <f t="shared" si="4"/>
        <v>4</v>
      </c>
      <c r="C30" s="7" t="s">
        <v>28</v>
      </c>
      <c r="D30" s="9" t="s">
        <v>29</v>
      </c>
      <c r="E30" s="9"/>
      <c r="F30" s="9"/>
      <c r="G30" s="1">
        <f>W7</f>
        <v>3</v>
      </c>
      <c r="H30" s="1" t="str">
        <f>IF(G30&gt;=2,"OK","Not OK: not enough jury members not affiliated to the faculty")</f>
        <v>OK</v>
      </c>
      <c r="I30" s="5"/>
      <c r="J30" s="5"/>
      <c r="K30" s="5"/>
      <c r="L30" s="5"/>
      <c r="M30" s="5"/>
      <c r="N30" s="5"/>
      <c r="O30" s="5"/>
      <c r="P30" s="5"/>
      <c r="Q30" s="5" t="str">
        <f>L7</f>
        <v>Automatic calculation</v>
      </c>
      <c r="R30" s="5"/>
      <c r="S30" s="5"/>
      <c r="T30" s="5"/>
      <c r="U30" s="5"/>
      <c r="V30" s="5"/>
      <c r="W30" s="5"/>
      <c r="X30" s="5"/>
      <c r="Y30" s="18"/>
      <c r="Z30" s="5"/>
      <c r="AA30" s="5"/>
      <c r="AB30" s="5"/>
      <c r="AC30" s="5"/>
      <c r="AD30" s="5"/>
      <c r="AE30" s="5"/>
      <c r="AF30" s="5"/>
    </row>
    <row r="31" spans="1:32" x14ac:dyDescent="0.55000000000000004">
      <c r="A31" s="17"/>
      <c r="B31" s="6">
        <f t="shared" si="4"/>
        <v>5</v>
      </c>
      <c r="C31" s="7" t="s">
        <v>34</v>
      </c>
      <c r="D31" s="9" t="s">
        <v>30</v>
      </c>
      <c r="E31" s="9"/>
      <c r="F31" s="9"/>
      <c r="G31" s="1">
        <f>W5</f>
        <v>2</v>
      </c>
      <c r="H31" s="1" t="str">
        <f>IF(G31&gt;=1,"OK","Not OK: not enough jury members not affiliated with UGent")</f>
        <v>OK</v>
      </c>
      <c r="I31" s="5"/>
      <c r="J31" s="5"/>
      <c r="K31" s="5"/>
      <c r="L31" s="5"/>
      <c r="M31" s="5"/>
      <c r="N31" s="5"/>
      <c r="O31" s="5"/>
      <c r="P31" s="5"/>
      <c r="Q31" s="5"/>
      <c r="R31" s="5"/>
      <c r="S31" s="5"/>
      <c r="T31" s="5"/>
      <c r="U31" s="5"/>
      <c r="V31" s="5"/>
      <c r="W31" s="5"/>
      <c r="X31" s="5"/>
      <c r="Y31" s="18"/>
      <c r="Z31" s="5"/>
      <c r="AA31" s="5"/>
      <c r="AB31" s="5"/>
      <c r="AC31" s="5"/>
      <c r="AD31" s="5"/>
      <c r="AE31" s="5"/>
      <c r="AF31" s="5"/>
    </row>
    <row r="32" spans="1:32" x14ac:dyDescent="0.55000000000000004">
      <c r="A32" s="17"/>
      <c r="B32" s="6">
        <f t="shared" si="4"/>
        <v>6</v>
      </c>
      <c r="C32" s="7" t="s">
        <v>31</v>
      </c>
      <c r="D32" s="9" t="s">
        <v>32</v>
      </c>
      <c r="E32" s="9"/>
      <c r="F32" s="9"/>
      <c r="G32" s="8">
        <f>W8/W3*100</f>
        <v>100</v>
      </c>
      <c r="H32" s="1" t="str">
        <f>IF(G32&gt;=50,"OK","Not OK: not enough holders of a doctorate")</f>
        <v>OK</v>
      </c>
      <c r="I32" s="5"/>
      <c r="J32" s="5"/>
      <c r="K32" s="5"/>
      <c r="L32" s="5"/>
      <c r="M32" s="5"/>
      <c r="N32" s="5"/>
      <c r="O32" s="5"/>
      <c r="P32" s="5"/>
      <c r="Q32" s="5"/>
      <c r="R32" s="5"/>
      <c r="S32" s="5"/>
      <c r="T32" s="5"/>
      <c r="U32" s="5"/>
      <c r="V32" s="5"/>
      <c r="W32" s="5"/>
      <c r="X32" s="5"/>
      <c r="Y32" s="18"/>
      <c r="Z32" s="5"/>
      <c r="AA32" s="5"/>
      <c r="AB32" s="5"/>
      <c r="AC32" s="5"/>
      <c r="AD32" s="5"/>
      <c r="AE32" s="5"/>
      <c r="AF32" s="5"/>
    </row>
    <row r="33" spans="1:32" ht="86.4" x14ac:dyDescent="0.55000000000000004">
      <c r="A33" s="17"/>
      <c r="B33" s="6">
        <f t="shared" si="4"/>
        <v>7</v>
      </c>
      <c r="C33" s="7" t="s">
        <v>33</v>
      </c>
      <c r="D33" s="9" t="s">
        <v>38</v>
      </c>
      <c r="E33" s="9"/>
      <c r="F33" s="9"/>
      <c r="G33" s="8">
        <f>W4/W3*100</f>
        <v>60</v>
      </c>
      <c r="H33" s="1" t="str">
        <f>IF(G33&gt;=50,"OK","Not OK: not enough jury members with an appointment at UGent")</f>
        <v>OK</v>
      </c>
      <c r="I33" s="5"/>
      <c r="J33" s="5"/>
      <c r="K33" s="5"/>
      <c r="L33" s="5"/>
      <c r="M33" s="5"/>
      <c r="N33" s="5"/>
      <c r="O33" s="5"/>
      <c r="P33" s="5"/>
      <c r="Q33" s="5"/>
      <c r="R33" s="5"/>
      <c r="S33" s="5"/>
      <c r="T33" s="5"/>
      <c r="U33" s="5"/>
      <c r="V33" s="5"/>
      <c r="W33" s="5"/>
      <c r="X33" s="5"/>
      <c r="Y33" s="18"/>
      <c r="Z33" s="5"/>
      <c r="AA33" s="5"/>
      <c r="AB33" s="5"/>
      <c r="AC33" s="5"/>
      <c r="AD33" s="5"/>
      <c r="AE33" s="5"/>
      <c r="AF33" s="5"/>
    </row>
    <row r="34" spans="1:32" ht="43.2" x14ac:dyDescent="0.55000000000000004">
      <c r="A34" s="17"/>
      <c r="B34" s="6">
        <f t="shared" si="4"/>
        <v>8</v>
      </c>
      <c r="C34" s="7" t="s">
        <v>35</v>
      </c>
      <c r="D34" s="9" t="s">
        <v>37</v>
      </c>
      <c r="E34" s="9"/>
      <c r="F34" s="9"/>
      <c r="G34" s="8">
        <f>W9/W3*100</f>
        <v>0</v>
      </c>
      <c r="H34" s="1" t="str">
        <f>IF(G34&lt;=50,"OK","Not OK: to many jury members that are co-author with the candidate")</f>
        <v>OK</v>
      </c>
      <c r="I34" s="5"/>
      <c r="J34" s="5"/>
      <c r="K34" s="5"/>
      <c r="L34" s="5"/>
      <c r="M34" s="5"/>
      <c r="N34" s="5"/>
      <c r="O34" s="5"/>
      <c r="P34" s="5"/>
      <c r="Q34" s="5"/>
      <c r="R34" s="5"/>
      <c r="S34" s="5"/>
      <c r="T34" s="5"/>
      <c r="U34" s="5"/>
      <c r="V34" s="5"/>
      <c r="W34" s="5"/>
      <c r="X34" s="5"/>
      <c r="Y34" s="18"/>
      <c r="Z34" s="5"/>
      <c r="AA34" s="5"/>
      <c r="AB34" s="5"/>
      <c r="AC34" s="5"/>
      <c r="AD34" s="5"/>
      <c r="AE34" s="5"/>
      <c r="AF34" s="5"/>
    </row>
    <row r="35" spans="1:32" x14ac:dyDescent="0.55000000000000004">
      <c r="A35" s="17"/>
      <c r="B35" s="5"/>
      <c r="C35" s="5"/>
      <c r="D35" s="5"/>
      <c r="E35" s="5"/>
      <c r="F35" s="5"/>
      <c r="G35" s="5"/>
      <c r="H35" s="5"/>
      <c r="I35" s="5"/>
      <c r="J35" s="5"/>
      <c r="K35" s="5"/>
      <c r="L35" s="5"/>
      <c r="M35" s="5"/>
      <c r="N35" s="5"/>
      <c r="O35" s="5"/>
      <c r="P35" s="5"/>
      <c r="Q35" s="5"/>
      <c r="R35" s="5"/>
      <c r="S35" s="5"/>
      <c r="T35" s="5"/>
      <c r="U35" s="5"/>
      <c r="V35" s="5"/>
      <c r="W35" s="5"/>
      <c r="X35" s="5"/>
      <c r="Y35" s="18"/>
      <c r="Z35" s="5"/>
      <c r="AA35" s="5"/>
      <c r="AB35" s="5"/>
      <c r="AC35" s="5"/>
      <c r="AD35" s="5"/>
      <c r="AE35" s="5"/>
      <c r="AF35" s="5"/>
    </row>
    <row r="36" spans="1:32" ht="28.8" x14ac:dyDescent="0.55000000000000004">
      <c r="A36" s="17"/>
      <c r="B36" s="5"/>
      <c r="C36" s="5"/>
      <c r="D36" s="5"/>
      <c r="E36" s="5"/>
      <c r="F36" s="21" t="s">
        <v>46</v>
      </c>
      <c r="G36" s="35">
        <f>COUNTIF(H27:H34,"OK")</f>
        <v>8</v>
      </c>
      <c r="H36" s="35" t="str">
        <f>IF(G36=8,"OK","Not OK: not all PhD jury regulations are met")</f>
        <v>OK</v>
      </c>
      <c r="J36" s="5"/>
      <c r="K36" s="5"/>
      <c r="L36" s="5"/>
      <c r="M36" s="5"/>
      <c r="N36" s="5"/>
      <c r="O36" s="5"/>
      <c r="P36" s="5"/>
      <c r="Q36" s="5"/>
      <c r="R36" s="5"/>
      <c r="S36" s="5"/>
      <c r="T36" s="5"/>
      <c r="U36" s="5"/>
      <c r="V36" s="5"/>
      <c r="W36" s="5"/>
      <c r="X36" s="5"/>
      <c r="Y36" s="18"/>
      <c r="Z36" s="5"/>
      <c r="AA36" s="5"/>
      <c r="AB36" s="5"/>
      <c r="AC36" s="5"/>
      <c r="AD36" s="5"/>
      <c r="AE36" s="5"/>
      <c r="AF36" s="5"/>
    </row>
    <row r="37" spans="1:32" ht="14.7" thickBot="1" x14ac:dyDescent="0.6">
      <c r="A37" s="22"/>
      <c r="B37" s="23"/>
      <c r="C37" s="23"/>
      <c r="D37" s="23"/>
      <c r="E37" s="23"/>
      <c r="F37" s="23"/>
      <c r="G37" s="23"/>
      <c r="H37" s="23"/>
      <c r="I37" s="23"/>
      <c r="J37" s="23"/>
      <c r="K37" s="23"/>
      <c r="L37" s="23"/>
      <c r="M37" s="23"/>
      <c r="N37" s="23"/>
      <c r="O37" s="23"/>
      <c r="P37" s="23"/>
      <c r="Q37" s="23"/>
      <c r="R37" s="23"/>
      <c r="S37" s="23"/>
      <c r="T37" s="23"/>
      <c r="U37" s="23"/>
      <c r="V37" s="23"/>
      <c r="W37" s="23"/>
      <c r="X37" s="23"/>
      <c r="Y37" s="24"/>
      <c r="Z37" s="5"/>
      <c r="AA37" s="5"/>
      <c r="AB37" s="5"/>
      <c r="AC37" s="5"/>
      <c r="AD37" s="5"/>
      <c r="AE37" s="5"/>
      <c r="AF37" s="5"/>
    </row>
    <row r="38" spans="1:32" x14ac:dyDescent="0.55000000000000004">
      <c r="A38" s="5"/>
      <c r="B38" s="5"/>
    </row>
  </sheetData>
  <dataValidations count="4">
    <dataValidation type="list" allowBlank="1" showInputMessage="1" showErrorMessage="1" sqref="D3:D14 D16:D20" xr:uid="{484C9354-0A9F-44AE-95CA-70DA031E0703}">
      <formula1>$AA$3:$AA$7</formula1>
    </dataValidation>
    <dataValidation type="list" allowBlank="1" showInputMessage="1" showErrorMessage="1" sqref="I4:I14 F4 E3 G3:H14 G16:I20" xr:uid="{6AE04E51-D03E-437B-9339-F4BF275C21DF}">
      <formula1>$AC$3:$AC$5</formula1>
    </dataValidation>
    <dataValidation type="list" allowBlank="1" showInputMessage="1" showErrorMessage="1" sqref="I3" xr:uid="{B9753D22-E0D9-4CB3-8ACC-C68E19BF17B8}">
      <formula1>$AD$3:$AD$5</formula1>
    </dataValidation>
    <dataValidation type="list" allowBlank="1" showInputMessage="1" showErrorMessage="1" sqref="J3:J14 J16:J20" xr:uid="{9BBCB43F-C788-4976-81C7-673DC97AB9FE}">
      <formula1>$AE$2:$AE$5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Stijn Van Hulle</dc:creator>
  <cp:lastModifiedBy>Stijn Van Hulle</cp:lastModifiedBy>
  <dcterms:created xsi:type="dcterms:W3CDTF">2025-01-20T13:22:20Z</dcterms:created>
  <dcterms:modified xsi:type="dcterms:W3CDTF">2026-02-27T09:55:22Z</dcterms:modified>
</cp:coreProperties>
</file>