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.sharepoint.com/teams/Group.LA58_FDO_FBW-Kwaliteitszorg/Gedeelde documenten/Kwaliteitszorg/2. Facultair niveau/Masterproef/Finale formulieren per opleiding_2022-2023/voorz-secr/"/>
    </mc:Choice>
  </mc:AlternateContent>
  <xr:revisionPtr revIDLastSave="3" documentId="8_{5AB09D14-A7E7-46E5-96AB-51C687ADB37D}" xr6:coauthVersionLast="47" xr6:coauthVersionMax="47" xr10:uidLastSave="{0324160E-CA73-4432-BA53-07F723D0F6E2}"/>
  <bookViews>
    <workbookView xWindow="28680" yWindow="-120" windowWidth="29040" windowHeight="15840" xr2:uid="{6297A972-EB1E-4128-A674-E7745F4288C9}"/>
  </bookViews>
  <sheets>
    <sheet name="STUD1" sheetId="1" r:id="rId1"/>
    <sheet name="STUD2" sheetId="4" r:id="rId2"/>
    <sheet name="STUD3" sheetId="5" r:id="rId3"/>
    <sheet name="STUD4" sheetId="6" r:id="rId4"/>
    <sheet name="STUD5" sheetId="7" r:id="rId5"/>
    <sheet name="STUD6" sheetId="8" r:id="rId6"/>
    <sheet name="STUD7" sheetId="10" r:id="rId7"/>
    <sheet name="STUD8" sheetId="13" r:id="rId8"/>
    <sheet name="STUD9" sheetId="14" r:id="rId9"/>
    <sheet name="STUD10" sheetId="11" r:id="rId10"/>
    <sheet name="STUD11" sheetId="12" r:id="rId11"/>
    <sheet name="STUD12" sheetId="9" r:id="rId12"/>
    <sheet name="OVERZICHT ALLE STUD" sheetId="3" r:id="rId13"/>
    <sheet name="lists" sheetId="2" state="hidden" r:id="rId14"/>
    <sheet name="eindcompetenties" sheetId="15" r:id="rId15"/>
  </sheets>
  <definedNames>
    <definedName name="_xlnm.Print_Area" localSheetId="12">'OVERZICHT ALLE STUD'!$A$1:$I$20</definedName>
    <definedName name="_xlnm.Print_Area" localSheetId="9">STUD10!$A$1:$P$40</definedName>
    <definedName name="_xlnm.Print_Area" localSheetId="10">STUD11!$A$1:$P$40</definedName>
    <definedName name="_xlnm.Print_Area" localSheetId="11">STUD12!$A$1:$P$40</definedName>
    <definedName name="_xlnm.Print_Area" localSheetId="1">STUD2!$A$1:$P$40</definedName>
    <definedName name="_xlnm.Print_Area" localSheetId="2">STUD3!$A$1:$P$40</definedName>
    <definedName name="_xlnm.Print_Area" localSheetId="3">STUD4!$A$1:$P$40</definedName>
    <definedName name="_xlnm.Print_Area" localSheetId="5">STUD6!$A$1:$P$40</definedName>
    <definedName name="_xlnm.Print_Area" localSheetId="6">STUD7!$A$1:$P$40</definedName>
    <definedName name="_xlnm.Print_Area" localSheetId="7">STUD8!$A$1:$P$40</definedName>
    <definedName name="_xlnm.Print_Area" localSheetId="8">STUD9!$A$1:$P$40</definedName>
    <definedName name="_xlnm.Print_Titles" localSheetId="0">STUD1!$1:$11</definedName>
    <definedName name="_xlnm.Print_Titles" localSheetId="9">STUD10!$1:$11</definedName>
    <definedName name="_xlnm.Print_Titles" localSheetId="10">STUD11!$1:$11</definedName>
    <definedName name="_xlnm.Print_Titles" localSheetId="11">STUD12!$1:$11</definedName>
    <definedName name="_xlnm.Print_Titles" localSheetId="1">STUD2!$1:$11</definedName>
    <definedName name="_xlnm.Print_Titles" localSheetId="2">STUD3!$1:$11</definedName>
    <definedName name="_xlnm.Print_Titles" localSheetId="3">STUD4!$1:$11</definedName>
    <definedName name="_xlnm.Print_Titles" localSheetId="4">STUD5!$1:$11</definedName>
    <definedName name="_xlnm.Print_Titles" localSheetId="5">STUD6!$1:$11</definedName>
    <definedName name="_xlnm.Print_Titles" localSheetId="6">STUD7!$1:$11</definedName>
    <definedName name="_xlnm.Print_Titles" localSheetId="7">STUD8!$1:$11</definedName>
    <definedName name="_xlnm.Print_Titles" localSheetId="8">STUD9!$1:$11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N21" i="9" s="1"/>
  <c r="I26" i="1"/>
  <c r="I26" i="4"/>
  <c r="I26" i="5"/>
  <c r="N21" i="5" s="1"/>
  <c r="I26" i="6"/>
  <c r="N21" i="6" s="1"/>
  <c r="I26" i="7"/>
  <c r="N21" i="7" s="1"/>
  <c r="I26" i="8"/>
  <c r="N21" i="8" s="1"/>
  <c r="I26" i="10"/>
  <c r="N21" i="10" s="1"/>
  <c r="I26" i="13"/>
  <c r="N21" i="13" s="1"/>
  <c r="I26" i="14"/>
  <c r="N21" i="14" s="1"/>
  <c r="N21" i="11"/>
  <c r="I26" i="12"/>
  <c r="N21" i="12" s="1"/>
  <c r="F37" i="9"/>
  <c r="N29" i="9"/>
  <c r="K17" i="9"/>
  <c r="K18" i="9" s="1"/>
  <c r="I17" i="9"/>
  <c r="I18" i="9" s="1"/>
  <c r="N13" i="9" s="1"/>
  <c r="J6" i="9"/>
  <c r="J5" i="9"/>
  <c r="C5" i="9"/>
  <c r="C2" i="9"/>
  <c r="L1" i="9"/>
  <c r="C1" i="9"/>
  <c r="F37" i="12"/>
  <c r="N29" i="12"/>
  <c r="K17" i="12"/>
  <c r="K18" i="12" s="1"/>
  <c r="I17" i="12"/>
  <c r="I18" i="12" s="1"/>
  <c r="N13" i="12" s="1"/>
  <c r="J6" i="12"/>
  <c r="J5" i="12"/>
  <c r="C5" i="12"/>
  <c r="C2" i="12"/>
  <c r="L1" i="12"/>
  <c r="C1" i="12"/>
  <c r="F37" i="11"/>
  <c r="N29" i="11"/>
  <c r="K17" i="11"/>
  <c r="K18" i="11" s="1"/>
  <c r="I17" i="11"/>
  <c r="I18" i="11" s="1"/>
  <c r="N13" i="11" s="1"/>
  <c r="J6" i="11"/>
  <c r="J5" i="11"/>
  <c r="C5" i="11"/>
  <c r="C2" i="11"/>
  <c r="L1" i="11"/>
  <c r="C1" i="11"/>
  <c r="F37" i="14"/>
  <c r="N29" i="14"/>
  <c r="K17" i="14"/>
  <c r="K18" i="14" s="1"/>
  <c r="I17" i="14"/>
  <c r="I18" i="14" s="1"/>
  <c r="N13" i="14" s="1"/>
  <c r="J6" i="14"/>
  <c r="J5" i="14"/>
  <c r="C5" i="14"/>
  <c r="C2" i="14"/>
  <c r="L1" i="14"/>
  <c r="C1" i="14"/>
  <c r="F37" i="13"/>
  <c r="N29" i="13"/>
  <c r="K17" i="13"/>
  <c r="K18" i="13" s="1"/>
  <c r="I17" i="13"/>
  <c r="I18" i="13" s="1"/>
  <c r="N13" i="13" s="1"/>
  <c r="J6" i="13"/>
  <c r="J5" i="13"/>
  <c r="C5" i="13"/>
  <c r="C2" i="13"/>
  <c r="L1" i="13"/>
  <c r="C1" i="13"/>
  <c r="F37" i="10"/>
  <c r="N29" i="10"/>
  <c r="K17" i="10"/>
  <c r="K18" i="10" s="1"/>
  <c r="I17" i="10"/>
  <c r="I18" i="10" s="1"/>
  <c r="N13" i="10" s="1"/>
  <c r="J6" i="10"/>
  <c r="J5" i="10"/>
  <c r="C5" i="10"/>
  <c r="C2" i="10"/>
  <c r="L1" i="10"/>
  <c r="C1" i="10"/>
  <c r="F37" i="8"/>
  <c r="N29" i="8"/>
  <c r="K17" i="8"/>
  <c r="K18" i="8" s="1"/>
  <c r="I17" i="8"/>
  <c r="I18" i="8" s="1"/>
  <c r="N13" i="8" s="1"/>
  <c r="J6" i="8"/>
  <c r="J5" i="8"/>
  <c r="C5" i="8"/>
  <c r="C2" i="8"/>
  <c r="L1" i="8"/>
  <c r="C1" i="8"/>
  <c r="F37" i="7"/>
  <c r="N29" i="7"/>
  <c r="K17" i="7"/>
  <c r="K18" i="7" s="1"/>
  <c r="I17" i="7"/>
  <c r="I18" i="7" s="1"/>
  <c r="N13" i="7" s="1"/>
  <c r="J6" i="7"/>
  <c r="J5" i="7"/>
  <c r="C5" i="7"/>
  <c r="C2" i="7"/>
  <c r="L1" i="7"/>
  <c r="C1" i="7"/>
  <c r="F37" i="6"/>
  <c r="N29" i="6"/>
  <c r="K17" i="6"/>
  <c r="K18" i="6" s="1"/>
  <c r="I17" i="6"/>
  <c r="I18" i="6" s="1"/>
  <c r="N13" i="6" s="1"/>
  <c r="J6" i="6"/>
  <c r="J5" i="6"/>
  <c r="C5" i="6"/>
  <c r="C2" i="6"/>
  <c r="L1" i="6"/>
  <c r="C1" i="6"/>
  <c r="F37" i="5"/>
  <c r="N29" i="5"/>
  <c r="K17" i="5"/>
  <c r="K18" i="5" s="1"/>
  <c r="I17" i="5"/>
  <c r="I18" i="5" s="1"/>
  <c r="J6" i="5"/>
  <c r="J5" i="5"/>
  <c r="C5" i="5"/>
  <c r="C2" i="5"/>
  <c r="L1" i="5"/>
  <c r="C1" i="5"/>
  <c r="F33" i="9" l="1"/>
  <c r="F34" i="9" s="1"/>
  <c r="F35" i="9" s="1"/>
  <c r="N37" i="9" s="1"/>
  <c r="F33" i="6"/>
  <c r="F34" i="6" s="1"/>
  <c r="F35" i="6" s="1"/>
  <c r="N37" i="6" s="1"/>
  <c r="F33" i="7"/>
  <c r="F34" i="7" s="1"/>
  <c r="F35" i="7" s="1"/>
  <c r="N37" i="7" s="1"/>
  <c r="F33" i="8"/>
  <c r="F34" i="8" s="1"/>
  <c r="F35" i="8" s="1"/>
  <c r="N37" i="8" s="1"/>
  <c r="F33" i="10"/>
  <c r="F34" i="10" s="1"/>
  <c r="F35" i="10" s="1"/>
  <c r="N37" i="10" s="1"/>
  <c r="F33" i="13"/>
  <c r="F34" i="13" s="1"/>
  <c r="F35" i="13" s="1"/>
  <c r="N37" i="13" s="1"/>
  <c r="F33" i="14"/>
  <c r="F34" i="14" s="1"/>
  <c r="F35" i="14" s="1"/>
  <c r="N37" i="14" s="1"/>
  <c r="F33" i="11"/>
  <c r="F34" i="11" s="1"/>
  <c r="F35" i="11" s="1"/>
  <c r="N37" i="11" s="1"/>
  <c r="F33" i="12"/>
  <c r="F34" i="12" s="1"/>
  <c r="F35" i="12" s="1"/>
  <c r="N37" i="12" s="1"/>
  <c r="N13" i="5"/>
  <c r="F33" i="5" s="1"/>
  <c r="F34" i="5" s="1"/>
  <c r="F35" i="5" s="1"/>
  <c r="N37" i="5" s="1"/>
  <c r="F37" i="4" l="1"/>
  <c r="N29" i="4"/>
  <c r="N21" i="4"/>
  <c r="K17" i="4"/>
  <c r="K18" i="4" s="1"/>
  <c r="I17" i="4"/>
  <c r="I18" i="4" s="1"/>
  <c r="N13" i="4" s="1"/>
  <c r="B1" i="3"/>
  <c r="C5" i="4"/>
  <c r="L1" i="4"/>
  <c r="C2" i="4"/>
  <c r="C1" i="4"/>
  <c r="F33" i="4" l="1"/>
  <c r="F34" i="4" s="1"/>
  <c r="F35" i="4" s="1"/>
  <c r="N37" i="4" s="1"/>
  <c r="B18" i="3"/>
  <c r="J6" i="4"/>
  <c r="J5" i="4"/>
  <c r="K17" i="1" l="1"/>
  <c r="I17" i="1"/>
  <c r="E19" i="3" l="1"/>
  <c r="E18" i="3"/>
  <c r="B19" i="3"/>
  <c r="B20" i="3"/>
  <c r="H15" i="3" l="1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E6" i="3"/>
  <c r="D6" i="3"/>
  <c r="D5" i="3"/>
  <c r="G5" i="3"/>
  <c r="F5" i="3"/>
  <c r="E5" i="3"/>
  <c r="H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4" i="3"/>
  <c r="B13" i="3"/>
  <c r="B12" i="3"/>
  <c r="B11" i="3"/>
  <c r="B10" i="3"/>
  <c r="B9" i="3"/>
  <c r="B8" i="3"/>
  <c r="B7" i="3"/>
  <c r="B6" i="3"/>
  <c r="B5" i="3"/>
  <c r="B4" i="3"/>
  <c r="F37" i="1" l="1"/>
  <c r="N29" i="1" l="1"/>
  <c r="F4" i="3" s="1"/>
  <c r="N21" i="1"/>
  <c r="E4" i="3" s="1"/>
  <c r="K18" i="1" l="1"/>
  <c r="I18" i="1"/>
  <c r="N13" i="1" l="1"/>
  <c r="F33" i="1" l="1"/>
  <c r="F34" i="1" s="1"/>
  <c r="F35" i="1" s="1"/>
  <c r="D4" i="3"/>
  <c r="N37" i="1" l="1"/>
  <c r="G4" i="3"/>
  <c r="I4" i="3" l="1"/>
</calcChain>
</file>

<file path=xl/sharedStrings.xml><?xml version="1.0" encoding="utf-8"?>
<sst xmlns="http://schemas.openxmlformats.org/spreadsheetml/2006/main" count="924" uniqueCount="141">
  <si>
    <t>Academiejaar:</t>
  </si>
  <si>
    <t>2022-2023</t>
  </si>
  <si>
    <t>Examenperiode:</t>
  </si>
  <si>
    <t>eerste semester examenperiode - januari</t>
  </si>
  <si>
    <t>PW</t>
  </si>
  <si>
    <t>masterproef</t>
  </si>
  <si>
    <t>Datum:</t>
  </si>
  <si>
    <t>JURY</t>
  </si>
  <si>
    <t>Naam Student:</t>
  </si>
  <si>
    <t>NAAM</t>
  </si>
  <si>
    <t>AANW</t>
  </si>
  <si>
    <t>formulier</t>
  </si>
  <si>
    <t>Opleiding:</t>
  </si>
  <si>
    <t>voorzitter:</t>
  </si>
  <si>
    <t>secretaris:</t>
  </si>
  <si>
    <t>Titel Masterproef:</t>
  </si>
  <si>
    <t>promotor 1:</t>
  </si>
  <si>
    <t>promotor 2:</t>
  </si>
  <si>
    <t>leescommissaris 1:</t>
  </si>
  <si>
    <t xml:space="preserve">leescommissaris 2: </t>
  </si>
  <si>
    <t>MASTERPROEFRAPPORT - LEESCOMMISSARISSEN</t>
  </si>
  <si>
    <t>Commissaris 1</t>
  </si>
  <si>
    <t>Commissaris 2</t>
  </si>
  <si>
    <t>TOTAAL LEESCOMMISSARISSEN</t>
  </si>
  <si>
    <t>Probleemstelling (15%)</t>
  </si>
  <si>
    <t>/15</t>
  </si>
  <si>
    <t>/40</t>
  </si>
  <si>
    <t>Verzamelen en analyseren van gegevens (30%)</t>
  </si>
  <si>
    <t>/30</t>
  </si>
  <si>
    <t>Kaderen van resultaten en geassocieerde gevolgen (30%)</t>
  </si>
  <si>
    <t>Wetenschappelijke rapportage (25%)</t>
  </si>
  <si>
    <t>/25</t>
  </si>
  <si>
    <t>/100</t>
  </si>
  <si>
    <t>MASTERPROEF(LEER)PROCES</t>
  </si>
  <si>
    <t>Promotoren</t>
  </si>
  <si>
    <t>TOTAAL PROMOTOR</t>
  </si>
  <si>
    <t>Probleemstelling (10%)</t>
  </si>
  <si>
    <t>/10</t>
  </si>
  <si>
    <t>Verzamelen en analyseren van gegevens (25%)</t>
  </si>
  <si>
    <t>Kaderen van resultaten en geassocieerde gevolgen (25%)</t>
  </si>
  <si>
    <t>Wetenschappelijke rapportage (20%)</t>
  </si>
  <si>
    <t>/20</t>
  </si>
  <si>
    <t>Vaardigheden (20%)</t>
  </si>
  <si>
    <t>PRESENTATIE en VERDEDIGING</t>
  </si>
  <si>
    <t>Voltallige jury</t>
  </si>
  <si>
    <t>TOTAAL VERDEDIGING</t>
  </si>
  <si>
    <t>Presenteren van het wetenschappelijk werk (10%)</t>
  </si>
  <si>
    <t>Mondelinge verdediging van het wetenschappelijk werk (20%)</t>
  </si>
  <si>
    <t>FINAAL RESULTAAT</t>
  </si>
  <si>
    <t>Eindscore (/100)</t>
  </si>
  <si>
    <t>Afwijking berekende score</t>
  </si>
  <si>
    <t>Eindscore (/20)</t>
  </si>
  <si>
    <t>Motivatie indien ja:</t>
  </si>
  <si>
    <t>Eindscore (/20) - Afgerond</t>
  </si>
  <si>
    <t>FINALE SCORE MASTERPROEF</t>
  </si>
  <si>
    <t>Kwalitatieve feedback</t>
  </si>
  <si>
    <t>OPLEIDING:</t>
  </si>
  <si>
    <t>Naam student</t>
  </si>
  <si>
    <t>Titel masterproef</t>
  </si>
  <si>
    <t>SCORES</t>
  </si>
  <si>
    <t>eindscore (/20)</t>
  </si>
  <si>
    <t>afwijking</t>
  </si>
  <si>
    <t>FINALE SCORE (/20)</t>
  </si>
  <si>
    <t>commissarissen (/40)</t>
  </si>
  <si>
    <t>promotor 
(/30)</t>
  </si>
  <si>
    <t>verdediging (/30)</t>
  </si>
  <si>
    <t>ACJ:</t>
  </si>
  <si>
    <t>Voorzitter:</t>
  </si>
  <si>
    <t>Ex periode:</t>
  </si>
  <si>
    <t>Secretaris:</t>
  </si>
  <si>
    <t>ACJ</t>
  </si>
  <si>
    <t>Opleiding</t>
  </si>
  <si>
    <t>ex periode</t>
  </si>
  <si>
    <t>aanw</t>
  </si>
  <si>
    <t>MSc in de bio-ingenieurswetenschappen: bos- en natuurbeheer</t>
  </si>
  <si>
    <t>ja</t>
  </si>
  <si>
    <t>2023-2024</t>
  </si>
  <si>
    <t>MSc in Bioscience Engineering: Cell and Gene Biotechnology</t>
  </si>
  <si>
    <t>tweedesemester examenperiode - juni</t>
  </si>
  <si>
    <t>neen</t>
  </si>
  <si>
    <t>2024-2025</t>
  </si>
  <si>
    <t>MSc in de bio-ingenieurswetenschappen: chemie en bioprocestechnologie</t>
  </si>
  <si>
    <t>tweedekansexamenperiode - september</t>
  </si>
  <si>
    <t>2025-2026</t>
  </si>
  <si>
    <t>MSc in de bio-ingenieurswetenschappen: landbouwkunde</t>
  </si>
  <si>
    <t>MSc in de bio-ingenieurswetenschappen: land, water en klimaat</t>
  </si>
  <si>
    <t>MSc in de bio-ingenieurswetenschappen: levensmiddelenwetenschappen en voeding</t>
  </si>
  <si>
    <t>MSc in de bio-ingenieurswetenschappen: milieutechnologie</t>
  </si>
  <si>
    <t>MSc in Bioinformatics bioscience engineering</t>
  </si>
  <si>
    <t>MSc in de biowetenschappen: land- en tuinbouwkunde</t>
  </si>
  <si>
    <t>MSc in de biowetenschappen: voedingsindustrie</t>
  </si>
  <si>
    <t>MSc in de industriële wetenschappen: biochemie</t>
  </si>
  <si>
    <t>MSc in de bio-industriële wetenschappen: circulaire bioprocestechnologie</t>
  </si>
  <si>
    <t>MSc in Environmental Science and Technology</t>
  </si>
  <si>
    <t>MSc in Food Technology (interuniversitair)</t>
  </si>
  <si>
    <t>MSc in Aquaculture</t>
  </si>
  <si>
    <t>Eind competentie</t>
  </si>
  <si>
    <t>Bio-ingenieur (NL)</t>
  </si>
  <si>
    <t>Opstellen van een afgebakend onderzoeksprobleem</t>
  </si>
  <si>
    <t>Definiëren van heldere onderzoeksvragen</t>
  </si>
  <si>
    <t>Een geschikte methodiek opzetten in overeenstemming met de geldende wetenschappelijke standaarden van het vakgebied.</t>
  </si>
  <si>
    <t>Wetenschappelijke literatuur systematisch opzoeken, kritisch interpreteren en integreren</t>
  </si>
  <si>
    <t xml:space="preserve">Nauwgezet verzamelen van gegevens (bestaande en/of bekomen via eigen labo- en/of veldwerk   en/of enquêtes) </t>
  </si>
  <si>
    <t>Correct verwerken van gegevens</t>
  </si>
  <si>
    <t>Kritisch analyseren en interpreteren van gegevens in een wetenschappelijke context</t>
  </si>
  <si>
    <t>Zelfstandig bijsturen van het onderzoeksproces op basis van feedback van experten en kritische zelfreflectie</t>
  </si>
  <si>
    <t>Bondig synthetiseren en weergeven van gegevens</t>
  </si>
  <si>
    <t>Schriftelijk rapporteren van wetenschappelijke en technische informatie, materiaal en methoden, resultaten en bevindingen, kritische interpretatie en besluitvorming</t>
  </si>
  <si>
    <t>Een probleem kritisch en creatief behandelen vanuit een ingenieursbenadering met aandacht voor ethische, maatschappelijke, internationale en duurzaamheidsaspecten</t>
  </si>
  <si>
    <t xml:space="preserve">Handelen volgens principes en goede praktijken van wetenschappelijke integriteit </t>
  </si>
  <si>
    <t>Blijk geven van zelfstandigheid, motivatie, inzet, zin voor innovatie , initiatief en doorzettingsvermogen voor het behalen van de eindtermen 1 tot 12</t>
  </si>
  <si>
    <t>Presenteren, verdedigen en kaderen van het onderzoek aan vakgenoten en experten</t>
  </si>
  <si>
    <t>Industrieel Ingenieur (NL)</t>
  </si>
  <si>
    <t>Omschrijven van een afgebakend onderzoeksprobleem</t>
  </si>
  <si>
    <t>Formuleren van heldere onderzoeksvragen</t>
  </si>
  <si>
    <t>Een geschikte methodiek toepassen in overeenstemming met de geldende wetenschappelijke standaarden van het vakgebied.</t>
  </si>
  <si>
    <t>Wetenschappelijke literatuur opzoeken, verwerken en synthetiseren tot een kritisch en overzichtelijk geheel</t>
  </si>
  <si>
    <t>Nauwgezet verzamelen van gegevens (bestaande en/of bekomen via eigen labo- en/of veldwerk   en/of enquêtes)</t>
  </si>
  <si>
    <t>Kritisch analyseren van gegevens in een wetenschappelijke context</t>
  </si>
  <si>
    <t>Bijsturen van het onderzoeksproces op basis van feedback van experten en kritische zelfreflectie</t>
  </si>
  <si>
    <t>Een probleem kritisch en oplossingsgericht behandelen vanuit een ingenieursbenadering met aandacht voor ethische, maatschappelijke en duurzaamheidsaspecten</t>
  </si>
  <si>
    <t>Blijk geven van zelfstandigheid, motivatie, inzet, resultaatsgericht denken, initiatief en doorzettingsvermogen voor het behalen van de eindtermen 1 tot 12</t>
  </si>
  <si>
    <t xml:space="preserve">Presenteren, verdedigen en kaderen van het onderzoek aan vakgenoten en experten </t>
  </si>
  <si>
    <t>Learning outcome</t>
  </si>
  <si>
    <t>EN MASTERS FBW (not bio-ir)</t>
  </si>
  <si>
    <t>Establish a well-defined research problem</t>
  </si>
  <si>
    <t>Formulate clear research questions and/or hypotheses</t>
  </si>
  <si>
    <t xml:space="preserve">Establish a suitable methodology in accordance with the prevailing scientific standards of the research field </t>
  </si>
  <si>
    <t>Systematically collect, search, critically interpret and integrate scientific literature</t>
  </si>
  <si>
    <t xml:space="preserve">Collect data in an accurate way (existing and/or obtained through personal laboratory and/or fieldwork and/or surveys) </t>
  </si>
  <si>
    <t>Process data in a correct way</t>
  </si>
  <si>
    <t>Analyze data critically in a scientific context</t>
  </si>
  <si>
    <t>Adjust independently the research process based on feedback from experts and critical self-assessment</t>
  </si>
  <si>
    <t>Summarize and present data in a concise manner</t>
  </si>
  <si>
    <t>Write a report on scientific and technical information, materials and methods, results and findings, critical interpretation and decision-making</t>
  </si>
  <si>
    <t>Handle a problem critically, creatively, quantitavely with attention for ethical, social, international and sustainability aspects</t>
  </si>
  <si>
    <t xml:space="preserve">Act according to the principles and good practices of scientific integrity </t>
  </si>
  <si>
    <t>Show independence, motivation, commitment, a drive for innovativeness and creativity, initiative and perseverance to achieve learning outcomes 1 to 12</t>
  </si>
  <si>
    <t>Present, defend and frame the research results vis-à-vis peers and experts</t>
  </si>
  <si>
    <t>International MSc in Sustainable and Innovative Natural Resource Management</t>
  </si>
  <si>
    <t>MSc in Nutrition and Food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</si>
</sst>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d\ 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indexed="64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/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/>
      <bottom/>
      <diagonal/>
    </border>
    <border>
      <left style="medium">
        <color indexed="64"/>
      </left>
      <right style="medium">
        <color rgb="FF7F7F7F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1" fillId="0" borderId="2" xfId="0" applyFont="1" applyBorder="1"/>
    <xf numFmtId="0" fontId="1" fillId="0" borderId="1" xfId="0" applyFont="1" applyBorder="1"/>
    <xf numFmtId="0" fontId="0" fillId="0" borderId="11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/>
    <xf numFmtId="0" fontId="3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3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0" xfId="0" quotePrefix="1"/>
    <xf numFmtId="0" fontId="0" fillId="0" borderId="4" xfId="0" applyBorder="1"/>
    <xf numFmtId="0" fontId="0" fillId="0" borderId="6" xfId="0" applyBorder="1"/>
    <xf numFmtId="0" fontId="0" fillId="0" borderId="6" xfId="0" quotePrefix="1" applyBorder="1"/>
    <xf numFmtId="0" fontId="0" fillId="0" borderId="7" xfId="0" applyBorder="1"/>
    <xf numFmtId="0" fontId="0" fillId="0" borderId="0" xfId="0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9" xfId="0" applyBorder="1"/>
    <xf numFmtId="0" fontId="8" fillId="6" borderId="0" xfId="0" applyFont="1" applyFill="1"/>
    <xf numFmtId="0" fontId="8" fillId="0" borderId="0" xfId="0" applyFont="1" applyAlignment="1">
      <alignment horizontal="left"/>
    </xf>
    <xf numFmtId="0" fontId="1" fillId="0" borderId="0" xfId="0" applyFont="1"/>
    <xf numFmtId="0" fontId="3" fillId="0" borderId="35" xfId="0" applyFont="1" applyBorder="1"/>
    <xf numFmtId="0" fontId="3" fillId="0" borderId="37" xfId="0" applyFont="1" applyBorder="1"/>
    <xf numFmtId="0" fontId="0" fillId="0" borderId="0" xfId="0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12" fillId="0" borderId="58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0" fillId="7" borderId="0" xfId="0" applyFill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6" xfId="0" applyFill="1" applyBorder="1" applyProtection="1">
      <protection locked="0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13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8" borderId="6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68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top" wrapText="1"/>
    </xf>
    <xf numFmtId="0" fontId="15" fillId="0" borderId="69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top" wrapText="1"/>
    </xf>
    <xf numFmtId="0" fontId="16" fillId="8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3" borderId="12" xfId="0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14" fontId="3" fillId="2" borderId="6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right" vertical="center"/>
      <protection locked="0"/>
    </xf>
    <xf numFmtId="0" fontId="9" fillId="0" borderId="4" xfId="0" quotePrefix="1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5" borderId="0" xfId="0" applyFont="1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>
      <alignment vertical="center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14" fontId="3" fillId="2" borderId="7" xfId="0" applyNumberFormat="1" applyFont="1" applyFill="1" applyBorder="1" applyAlignment="1" applyProtection="1">
      <alignment vertical="top"/>
      <protection locked="0"/>
    </xf>
    <xf numFmtId="0" fontId="12" fillId="0" borderId="56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</cellXfs>
  <cellStyles count="1">
    <cellStyle name="Standaard" xfId="0" builtinId="0"/>
  </cellStyles>
  <dxfs count="308">
    <dxf>
      <font>
        <strike val="0"/>
        <color theme="1"/>
      </font>
    </dxf>
    <dxf>
      <font>
        <color auto="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75C4-9E48-4D64-B35F-4D9A3E9844BB}">
  <dimension ref="A1:T40"/>
  <sheetViews>
    <sheetView showGridLines="0" tabSelected="1" zoomScale="90" zoomScaleNormal="90" workbookViewId="0">
      <selection activeCell="C2" sqref="C2:F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  <col min="18" max="20" width="0" hidden="1" customWidth="1"/>
  </cols>
  <sheetData>
    <row r="1" spans="1:20" ht="15.75" x14ac:dyDescent="0.25">
      <c r="A1" s="1"/>
      <c r="B1" s="2" t="s">
        <v>0</v>
      </c>
      <c r="C1" s="124" t="s">
        <v>76</v>
      </c>
      <c r="D1" s="124"/>
      <c r="E1" s="124"/>
      <c r="F1" s="125"/>
      <c r="J1" s="5"/>
      <c r="K1" s="4" t="s">
        <v>2</v>
      </c>
      <c r="L1" s="109"/>
      <c r="M1" s="109"/>
      <c r="N1" s="109"/>
      <c r="O1" s="109"/>
      <c r="P1" s="109"/>
      <c r="R1" s="61" t="s">
        <v>4</v>
      </c>
      <c r="S1" s="61" t="s">
        <v>5</v>
      </c>
      <c r="T1" s="61"/>
    </row>
    <row r="2" spans="1:20" ht="16.5" thickBot="1" x14ac:dyDescent="0.3">
      <c r="A2" s="15"/>
      <c r="B2" s="6" t="s">
        <v>6</v>
      </c>
      <c r="C2" s="106"/>
      <c r="D2" s="107"/>
      <c r="E2" s="107"/>
      <c r="F2" s="108"/>
    </row>
    <row r="3" spans="1:20" ht="15" customHeight="1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20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20" ht="17.25" customHeight="1" x14ac:dyDescent="0.25">
      <c r="A5" s="3"/>
      <c r="B5" s="4" t="s">
        <v>12</v>
      </c>
      <c r="C5" s="126"/>
      <c r="D5" s="126"/>
      <c r="E5" s="126"/>
      <c r="F5" s="127"/>
      <c r="H5" s="18"/>
      <c r="I5" s="20" t="s">
        <v>13</v>
      </c>
      <c r="J5" s="104"/>
      <c r="K5" s="104"/>
      <c r="L5" s="104"/>
      <c r="M5" s="104"/>
      <c r="N5" s="104"/>
      <c r="O5" s="62"/>
      <c r="P5" s="63"/>
    </row>
    <row r="6" spans="1:20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/>
      <c r="K6" s="104"/>
      <c r="L6" s="104"/>
      <c r="M6" s="104"/>
      <c r="N6" s="104"/>
      <c r="O6" s="62"/>
      <c r="P6" s="63"/>
    </row>
    <row r="7" spans="1:20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20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20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20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20" ht="8.25" customHeight="1" thickBot="1" x14ac:dyDescent="0.3"/>
    <row r="12" spans="1:20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20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20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20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20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idden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5.75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3.7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4cEq24NOPnF/UdkrxHkfQ14OH0omnJGm+6CqWf+p6idAZ/DAboqndoD4O8vDT6Ipwg33QVXVfghwpnHo6V/dOQ==" saltValue="BKDOhZiJQiysUK1C1q+Msw==" spinCount="100000" sheet="1" objects="1" scenarios="1"/>
  <mergeCells count="24">
    <mergeCell ref="C2:F2"/>
    <mergeCell ref="L1:P1"/>
    <mergeCell ref="A8:F10"/>
    <mergeCell ref="J4:N4"/>
    <mergeCell ref="F37:M37"/>
    <mergeCell ref="N37:O37"/>
    <mergeCell ref="P29:P30"/>
    <mergeCell ref="N21:O22"/>
    <mergeCell ref="P21:P22"/>
    <mergeCell ref="N13:O14"/>
    <mergeCell ref="P13:P14"/>
    <mergeCell ref="C4:F4"/>
    <mergeCell ref="C5:F6"/>
    <mergeCell ref="N29:O30"/>
    <mergeCell ref="H35:P36"/>
    <mergeCell ref="C1:F1"/>
    <mergeCell ref="A40:P40"/>
    <mergeCell ref="H3:P3"/>
    <mergeCell ref="J5:N5"/>
    <mergeCell ref="J6:N6"/>
    <mergeCell ref="J7:N7"/>
    <mergeCell ref="J8:N8"/>
    <mergeCell ref="J9:N9"/>
    <mergeCell ref="J10:N10"/>
  </mergeCells>
  <conditionalFormatting sqref="F37:M37">
    <cfRule type="cellIs" dxfId="307" priority="24" operator="equal">
      <formula>0</formula>
    </cfRule>
  </conditionalFormatting>
  <conditionalFormatting sqref="I13 K13">
    <cfRule type="cellIs" dxfId="306" priority="22" operator="greaterThan">
      <formula>15</formula>
    </cfRule>
    <cfRule type="cellIs" dxfId="305" priority="23" operator="lessThan">
      <formula>7.5</formula>
    </cfRule>
  </conditionalFormatting>
  <conditionalFormatting sqref="I14:I15 K14:K15">
    <cfRule type="cellIs" dxfId="304" priority="20" operator="greaterThan">
      <formula>30</formula>
    </cfRule>
    <cfRule type="cellIs" dxfId="303" priority="21" operator="lessThan">
      <formula>15</formula>
    </cfRule>
  </conditionalFormatting>
  <conditionalFormatting sqref="I16 K16 I22:I23">
    <cfRule type="cellIs" dxfId="302" priority="18" operator="greaterThan">
      <formula>25</formula>
    </cfRule>
    <cfRule type="cellIs" dxfId="301" priority="19" operator="lessThanOrEqual">
      <formula>12.4</formula>
    </cfRule>
  </conditionalFormatting>
  <conditionalFormatting sqref="I18 K18">
    <cfRule type="cellIs" dxfId="300" priority="8" operator="greaterThan">
      <formula>40</formula>
    </cfRule>
    <cfRule type="cellIs" dxfId="299" priority="9" operator="between">
      <formula>0.1</formula>
      <formula>19.9</formula>
    </cfRule>
  </conditionalFormatting>
  <conditionalFormatting sqref="I21 I29">
    <cfRule type="cellIs" dxfId="298" priority="14" operator="greaterThan">
      <formula>10</formula>
    </cfRule>
    <cfRule type="cellIs" dxfId="297" priority="15" operator="lessThan">
      <formula>5</formula>
    </cfRule>
  </conditionalFormatting>
  <conditionalFormatting sqref="I24:I25 I30">
    <cfRule type="cellIs" dxfId="296" priority="16" operator="greaterThan">
      <formula>20</formula>
    </cfRule>
    <cfRule type="cellIs" dxfId="295" priority="17" operator="lessThan">
      <formula>10</formula>
    </cfRule>
  </conditionalFormatting>
  <conditionalFormatting sqref="I26">
    <cfRule type="cellIs" dxfId="294" priority="1" operator="greaterThan">
      <formula>100</formula>
    </cfRule>
    <cfRule type="cellIs" dxfId="293" priority="2" operator="between">
      <formula>0.1</formula>
      <formula>49.99</formula>
    </cfRule>
  </conditionalFormatting>
  <conditionalFormatting sqref="N13:O14">
    <cfRule type="cellIs" dxfId="292" priority="12" operator="greaterThan">
      <formula>40</formula>
    </cfRule>
    <cfRule type="cellIs" dxfId="291" priority="13" operator="between">
      <formula>19.9</formula>
      <formula>0.5</formula>
    </cfRule>
  </conditionalFormatting>
  <conditionalFormatting sqref="N21:O22 N29:O30">
    <cfRule type="cellIs" dxfId="290" priority="10" operator="greaterThan">
      <formula>30</formula>
    </cfRule>
    <cfRule type="cellIs" dxfId="289" priority="11" operator="between">
      <formula>0.5</formula>
      <formula>14.9</formula>
    </cfRule>
  </conditionalFormatting>
  <conditionalFormatting sqref="N37:O37">
    <cfRule type="cellIs" dxfId="288" priority="3" operator="equal">
      <formula>"vul in"</formula>
    </cfRule>
    <cfRule type="cellIs" dxfId="287" priority="4" operator="greaterThan">
      <formula>20</formula>
    </cfRule>
    <cfRule type="cellIs" dxfId="286" priority="5" operator="between">
      <formula>0.1</formula>
      <formula>9.9</formula>
    </cfRule>
  </conditionalFormatting>
  <dataValidations count="5">
    <dataValidation allowBlank="1" showInputMessage="1" showErrorMessage="1" promptTitle="datum verdediging" prompt="Vul de datum van de verdediging in" sqref="C2" xr:uid="{33206B64-7F92-4000-8D42-4159CE83DDC9}"/>
    <dataValidation allowBlank="1" showInputMessage="1" showErrorMessage="1" promptTitle="Student" prompt="Vul de naam in van de student" sqref="C4" xr:uid="{9BFC0A6E-B465-42FE-A084-AD5576677A0A}"/>
    <dataValidation allowBlank="1" showInputMessage="1" showErrorMessage="1" promptTitle="Titel masterproef" prompt="Vul de titel van de masterproef in" sqref="C7 A8" xr:uid="{0C80AFE7-476A-44CA-88A7-4BFED2802DFE}"/>
    <dataValidation allowBlank="1" showInputMessage="1" showErrorMessage="1" promptTitle="ACJ" prompt="Vul het huidig academiejaar in: 20XX-20YY" sqref="D2:D3 C1" xr:uid="{3286C6C4-57F7-48CA-8FB5-6DF7019AD30C}"/>
    <dataValidation allowBlank="1" showInputMessage="1" showErrorMessage="1" promptTitle="naam" prompt="vul de naam in" sqref="J5:N10" xr:uid="{EA37AD73-6917-46A8-A0E4-8B2C90813703}"/>
  </dataValidations>
  <pageMargins left="0.11811023622047245" right="0.11811023622047245" top="0.94488188976377963" bottom="0" header="0.19685039370078741" footer="0"/>
  <pageSetup paperSize="9" orientation="landscape" r:id="rId1"/>
  <headerFooter>
    <oddHeader>&amp;L&amp;8&amp;G&amp;R
BEOORDELINGSFORMULIER MASTERPROEF BIO-INGENIEUR - VOORZITTER &amp; SECRETARIS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promptTitle="Examenperiode" prompt="Vul de examenperiode in" xr:uid="{CEED8C8F-DED0-4D89-B6F8-8D351D8FF930}">
          <x14:formula1>
            <xm:f>lists!$C$2:$C$4</xm:f>
          </x14:formula1>
          <xm:sqref>L1</xm:sqref>
        </x14:dataValidation>
        <x14:dataValidation type="list" allowBlank="1" showInputMessage="1" showErrorMessage="1" xr:uid="{CDA743CB-26F1-45A9-8B7A-68C6ED7730B0}">
          <x14:formula1>
            <xm:f>lists!$D$2:$D$3</xm:f>
          </x14:formula1>
          <xm:sqref>K33</xm:sqref>
        </x14:dataValidation>
        <x14:dataValidation type="list" allowBlank="1" showInputMessage="1" showErrorMessage="1" prompt="formulier aanwezig?" xr:uid="{8533EF83-1682-4712-9CD8-A038395F4F13}">
          <x14:formula1>
            <xm:f>lists!$D$2:$D$3</xm:f>
          </x14:formula1>
          <xm:sqref>P5:P10</xm:sqref>
        </x14:dataValidation>
        <x14:dataValidation type="list" allowBlank="1" showInputMessage="1" showErrorMessage="1" prompt="jurylid aanwezig?" xr:uid="{B1BD7E91-DFF0-430F-8F2F-9FC8A05B159F}">
          <x14:formula1>
            <xm:f>lists!$D$2:$D$3</xm:f>
          </x14:formula1>
          <xm:sqref>O5:O10</xm:sqref>
        </x14:dataValidation>
        <x14:dataValidation type="list" allowBlank="1" showInputMessage="1" showErrorMessage="1" promptTitle="opleiding" prompt="Selecteer de naam van de opleiding uit de lijst" xr:uid="{BF84979D-3BA4-4B1F-8BA8-667FC6F84D00}">
          <x14:formula1>
            <xm:f>lists!$B$2:$B$18</xm:f>
          </x14:formula1>
          <xm:sqref>C5:F6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5C3B-B0A8-4485-A2DA-C046EACCB50C}">
  <dimension ref="A1:P40"/>
  <sheetViews>
    <sheetView showGridLines="0" zoomScale="90" zoomScaleNormal="90" workbookViewId="0">
      <selection activeCell="I26" activeCellId="2" sqref="I18 K18 I26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/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4WEz68bbrJ8HSHE1jhybkr3+FHv6ZzU4kU/wMh/9kAgcig3ARoytvDCCJVzoqIM34e5vISoLsuNsa2zD8Jg3sw==" saltValue="efI/hoIS5luqxT7xySHsT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85" priority="25" operator="equal">
      <formula>0</formula>
    </cfRule>
  </conditionalFormatting>
  <conditionalFormatting sqref="F37:M37">
    <cfRule type="cellIs" dxfId="84" priority="24" operator="equal">
      <formula>0</formula>
    </cfRule>
  </conditionalFormatting>
  <conditionalFormatting sqref="I13 K13">
    <cfRule type="cellIs" dxfId="83" priority="22" operator="greaterThan">
      <formula>15</formula>
    </cfRule>
    <cfRule type="cellIs" dxfId="82" priority="23" operator="lessThan">
      <formula>7.5</formula>
    </cfRule>
  </conditionalFormatting>
  <conditionalFormatting sqref="I14:I15 K14:K15">
    <cfRule type="cellIs" dxfId="81" priority="20" operator="greaterThan">
      <formula>30</formula>
    </cfRule>
    <cfRule type="cellIs" dxfId="80" priority="21" operator="lessThan">
      <formula>15</formula>
    </cfRule>
  </conditionalFormatting>
  <conditionalFormatting sqref="I16 K16 I22:I23">
    <cfRule type="cellIs" dxfId="79" priority="18" operator="greaterThan">
      <formula>25</formula>
    </cfRule>
    <cfRule type="cellIs" dxfId="78" priority="19" operator="lessThanOrEqual">
      <formula>12.4</formula>
    </cfRule>
  </conditionalFormatting>
  <conditionalFormatting sqref="I18 K18">
    <cfRule type="cellIs" dxfId="77" priority="8" operator="greaterThan">
      <formula>40</formula>
    </cfRule>
    <cfRule type="cellIs" dxfId="76" priority="9" operator="between">
      <formula>0.1</formula>
      <formula>19.9</formula>
    </cfRule>
  </conditionalFormatting>
  <conditionalFormatting sqref="I21 I29">
    <cfRule type="cellIs" dxfId="75" priority="14" operator="greaterThan">
      <formula>10</formula>
    </cfRule>
    <cfRule type="cellIs" dxfId="74" priority="15" operator="lessThan">
      <formula>5</formula>
    </cfRule>
  </conditionalFormatting>
  <conditionalFormatting sqref="I24:I25 I30">
    <cfRule type="cellIs" dxfId="73" priority="16" operator="greaterThan">
      <formula>20</formula>
    </cfRule>
    <cfRule type="cellIs" dxfId="72" priority="17" operator="lessThan">
      <formula>10</formula>
    </cfRule>
  </conditionalFormatting>
  <conditionalFormatting sqref="I26">
    <cfRule type="cellIs" dxfId="71" priority="1" operator="greaterThan">
      <formula>100</formula>
    </cfRule>
    <cfRule type="cellIs" dxfId="70" priority="2" operator="between">
      <formula>0.1</formula>
      <formula>49.99</formula>
    </cfRule>
  </conditionalFormatting>
  <conditionalFormatting sqref="J5:N6">
    <cfRule type="cellIs" dxfId="69" priority="27" operator="equal">
      <formula>0</formula>
    </cfRule>
  </conditionalFormatting>
  <conditionalFormatting sqref="L1:P1 C1:F2">
    <cfRule type="cellIs" dxfId="68" priority="26" operator="equal">
      <formula>0</formula>
    </cfRule>
  </conditionalFormatting>
  <conditionalFormatting sqref="N13:O14">
    <cfRule type="cellIs" dxfId="67" priority="12" operator="greaterThan">
      <formula>40</formula>
    </cfRule>
    <cfRule type="cellIs" dxfId="66" priority="13" operator="between">
      <formula>19.9</formula>
      <formula>0.5</formula>
    </cfRule>
  </conditionalFormatting>
  <conditionalFormatting sqref="N21:O22 N29:O30">
    <cfRule type="cellIs" dxfId="65" priority="10" operator="greaterThan">
      <formula>30</formula>
    </cfRule>
    <cfRule type="cellIs" dxfId="64" priority="11" operator="between">
      <formula>0.5</formula>
      <formula>14.9</formula>
    </cfRule>
  </conditionalFormatting>
  <conditionalFormatting sqref="N37:O37">
    <cfRule type="cellIs" dxfId="63" priority="3" operator="equal">
      <formula>"vul in"</formula>
    </cfRule>
    <cfRule type="cellIs" dxfId="62" priority="4" operator="greaterThan">
      <formula>20</formula>
    </cfRule>
    <cfRule type="cellIs" dxfId="61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ED9B2739-FE3D-4B1D-8465-1F7D5E4631C1}"/>
    <dataValidation allowBlank="1" showInputMessage="1" showErrorMessage="1" promptTitle="ACJ" prompt="Vul het huidig academiejaar in: 20XX-20YY" sqref="D2:D3 C1" xr:uid="{943BE063-0B7B-4F1C-97BF-2B08F84AC674}"/>
    <dataValidation allowBlank="1" showInputMessage="1" showErrorMessage="1" promptTitle="Titel masterproef" prompt="Vul de titel van de masterproef in" sqref="C7 A8" xr:uid="{94FBC8B2-F0A1-4693-9690-5053D45CE0FC}"/>
    <dataValidation allowBlank="1" showInputMessage="1" showErrorMessage="1" promptTitle="Student" prompt="Vul de naam in van de student" sqref="C4" xr:uid="{C4CA0419-11C2-4915-A613-06367146D131}"/>
    <dataValidation allowBlank="1" showInputMessage="1" showErrorMessage="1" promptTitle="datum verdediging" prompt="Vul de datum van de verdediging in" sqref="C2" xr:uid="{3C6969CB-D5BB-45FD-AB4C-F8C94C255BA4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0FFBA95E-25C7-41EF-8D2F-21742AB9F1DE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079FACA8-B083-4996-AB8D-46D408492DFD}">
          <x14:formula1>
            <xm:f>lists!$D$2:$D$3</xm:f>
          </x14:formula1>
          <xm:sqref>P5:P10</xm:sqref>
        </x14:dataValidation>
        <x14:dataValidation type="list" allowBlank="1" showInputMessage="1" showErrorMessage="1" xr:uid="{835C031F-0FC3-4471-9B29-E724CF6342F3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DB432CAE-A18F-4FDC-8BBE-89C36CF78C3C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D291B979-FC9E-4CCC-9C45-87880E63DFC7}">
          <x14:formula1>
            <xm:f>lists!$B$2:$B$18</xm:f>
          </x14:formula1>
          <xm:sqref>C5:F6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DB5B-164F-4CA2-8836-2A44362FBDB2}">
  <dimension ref="A1:P40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VD4VpzUAc6WPZYUK/9grpbDk3+eyXJNgO8UnZ0zciXy31zlRqwtv8hGoVdx9t8K26a7Qd8PfttLbnYvhJW3U3w==" saltValue="j4VFufmoDCwCjciaPN1ubA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60" priority="25" operator="equal">
      <formula>0</formula>
    </cfRule>
  </conditionalFormatting>
  <conditionalFormatting sqref="F37:M37">
    <cfRule type="cellIs" dxfId="59" priority="24" operator="equal">
      <formula>0</formula>
    </cfRule>
  </conditionalFormatting>
  <conditionalFormatting sqref="I13 K13">
    <cfRule type="cellIs" dxfId="58" priority="22" operator="greaterThan">
      <formula>15</formula>
    </cfRule>
    <cfRule type="cellIs" dxfId="57" priority="23" operator="lessThan">
      <formula>7.5</formula>
    </cfRule>
  </conditionalFormatting>
  <conditionalFormatting sqref="I14:I15 K14:K15">
    <cfRule type="cellIs" dxfId="56" priority="20" operator="greaterThan">
      <formula>30</formula>
    </cfRule>
    <cfRule type="cellIs" dxfId="55" priority="21" operator="lessThan">
      <formula>15</formula>
    </cfRule>
  </conditionalFormatting>
  <conditionalFormatting sqref="I16 K16 I22:I23">
    <cfRule type="cellIs" dxfId="54" priority="18" operator="greaterThan">
      <formula>25</formula>
    </cfRule>
    <cfRule type="cellIs" dxfId="53" priority="19" operator="lessThanOrEqual">
      <formula>12.4</formula>
    </cfRule>
  </conditionalFormatting>
  <conditionalFormatting sqref="I18 K18">
    <cfRule type="cellIs" dxfId="52" priority="8" operator="greaterThan">
      <formula>40</formula>
    </cfRule>
    <cfRule type="cellIs" dxfId="51" priority="9" operator="between">
      <formula>0.1</formula>
      <formula>19.9</formula>
    </cfRule>
  </conditionalFormatting>
  <conditionalFormatting sqref="I21 I29">
    <cfRule type="cellIs" dxfId="50" priority="14" operator="greaterThan">
      <formula>10</formula>
    </cfRule>
    <cfRule type="cellIs" dxfId="49" priority="15" operator="lessThan">
      <formula>5</formula>
    </cfRule>
  </conditionalFormatting>
  <conditionalFormatting sqref="I24:I25 I30">
    <cfRule type="cellIs" dxfId="48" priority="16" operator="greaterThan">
      <formula>20</formula>
    </cfRule>
    <cfRule type="cellIs" dxfId="47" priority="17" operator="lessThan">
      <formula>10</formula>
    </cfRule>
  </conditionalFormatting>
  <conditionalFormatting sqref="I26">
    <cfRule type="cellIs" dxfId="46" priority="1" operator="greaterThan">
      <formula>100</formula>
    </cfRule>
    <cfRule type="cellIs" dxfId="45" priority="2" operator="between">
      <formula>0.1</formula>
      <formula>49.99</formula>
    </cfRule>
  </conditionalFormatting>
  <conditionalFormatting sqref="J5:N6">
    <cfRule type="cellIs" dxfId="44" priority="27" operator="equal">
      <formula>0</formula>
    </cfRule>
  </conditionalFormatting>
  <conditionalFormatting sqref="L1:P1 C1:F2">
    <cfRule type="cellIs" dxfId="43" priority="26" operator="equal">
      <formula>0</formula>
    </cfRule>
  </conditionalFormatting>
  <conditionalFormatting sqref="N13:O14">
    <cfRule type="cellIs" dxfId="42" priority="12" operator="greaterThan">
      <formula>40</formula>
    </cfRule>
    <cfRule type="cellIs" dxfId="41" priority="13" operator="between">
      <formula>19.9</formula>
      <formula>0.5</formula>
    </cfRule>
  </conditionalFormatting>
  <conditionalFormatting sqref="N21:O22 N29:O30">
    <cfRule type="cellIs" dxfId="40" priority="10" operator="greaterThan">
      <formula>30</formula>
    </cfRule>
    <cfRule type="cellIs" dxfId="39" priority="11" operator="between">
      <formula>0.5</formula>
      <formula>14.9</formula>
    </cfRule>
  </conditionalFormatting>
  <conditionalFormatting sqref="N37:O37">
    <cfRule type="cellIs" dxfId="38" priority="3" operator="equal">
      <formula>"vul in"</formula>
    </cfRule>
    <cfRule type="cellIs" dxfId="37" priority="4" operator="greaterThan">
      <formula>20</formula>
    </cfRule>
    <cfRule type="cellIs" dxfId="36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F8D8E18D-50BF-44FB-8050-98CD6C961066}"/>
    <dataValidation allowBlank="1" showInputMessage="1" showErrorMessage="1" promptTitle="ACJ" prompt="Vul het huidig academiejaar in: 20XX-20YY" sqref="D2:D3 C1" xr:uid="{8EDB921D-2656-40E9-B19E-7290A4E4E26F}"/>
    <dataValidation allowBlank="1" showInputMessage="1" showErrorMessage="1" promptTitle="Titel masterproef" prompt="Vul de titel van de masterproef in" sqref="C7 A8" xr:uid="{114C57D7-E1E3-4571-BB28-3C665E0A89D0}"/>
    <dataValidation allowBlank="1" showInputMessage="1" showErrorMessage="1" promptTitle="Student" prompt="Vul de naam in van de student" sqref="C4" xr:uid="{E9DE5E5A-2315-4136-AC22-9A3DA55F6DBE}"/>
    <dataValidation allowBlank="1" showInputMessage="1" showErrorMessage="1" promptTitle="datum verdediging" prompt="Vul de datum van de verdediging in" sqref="C2" xr:uid="{F2275BC7-11CF-4A2E-8B20-BEE18EBABF7A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B51F37A2-4ADA-4D80-976B-486276C05DB5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C4D22757-B077-4B44-8129-7F39959004AD}">
          <x14:formula1>
            <xm:f>lists!$D$2:$D$3</xm:f>
          </x14:formula1>
          <xm:sqref>P5:P10</xm:sqref>
        </x14:dataValidation>
        <x14:dataValidation type="list" allowBlank="1" showInputMessage="1" showErrorMessage="1" xr:uid="{8902BDCA-665F-4396-A14B-D9402DBB959F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ACB68275-B0C3-4A05-8555-34ED2644F63C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38B6852C-41D1-4437-83C4-44B9A2CFCC41}">
          <x14:formula1>
            <xm:f>lists!$B$2:$B$18</xm:f>
          </x14:formula1>
          <xm:sqref>C5:F6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7D9C-7BB8-4473-BC4D-E1D883019472}">
  <dimension ref="A1:P40"/>
  <sheetViews>
    <sheetView showGridLines="0" zoomScale="90" zoomScaleNormal="90" workbookViewId="0">
      <selection activeCell="Q2" sqref="Q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tnp2nIJSbmgTBahENnlGUH/eH3I+27wpw49IKjxJBOkPUzjJObay70gmEeSn+LZ5oBr+VA0zVRWdgfOK17wBsA==" saltValue="LbBOLsbcAX+7zmpM1S17EQ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35" priority="23" operator="equal">
      <formula>0</formula>
    </cfRule>
  </conditionalFormatting>
  <conditionalFormatting sqref="F37:M37">
    <cfRule type="cellIs" dxfId="34" priority="22" operator="equal">
      <formula>0</formula>
    </cfRule>
  </conditionalFormatting>
  <conditionalFormatting sqref="I13 K13">
    <cfRule type="cellIs" dxfId="33" priority="20" operator="greaterThan">
      <formula>15</formula>
    </cfRule>
    <cfRule type="cellIs" dxfId="32" priority="21" operator="lessThan">
      <formula>7.5</formula>
    </cfRule>
  </conditionalFormatting>
  <conditionalFormatting sqref="I14:I15 K14:K15">
    <cfRule type="cellIs" dxfId="31" priority="18" operator="greaterThan">
      <formula>30</formula>
    </cfRule>
    <cfRule type="cellIs" dxfId="30" priority="19" operator="lessThan">
      <formula>15</formula>
    </cfRule>
  </conditionalFormatting>
  <conditionalFormatting sqref="I16 K16 I22:I23">
    <cfRule type="cellIs" dxfId="29" priority="16" operator="greaterThan">
      <formula>25</formula>
    </cfRule>
    <cfRule type="cellIs" dxfId="28" priority="17" operator="lessThanOrEqual">
      <formula>12.4</formula>
    </cfRule>
  </conditionalFormatting>
  <conditionalFormatting sqref="I18 K18">
    <cfRule type="cellIs" dxfId="27" priority="6" operator="greaterThan">
      <formula>40</formula>
    </cfRule>
    <cfRule type="cellIs" dxfId="26" priority="7" operator="between">
      <formula>0.1</formula>
      <formula>19.9</formula>
    </cfRule>
  </conditionalFormatting>
  <conditionalFormatting sqref="I21 I29">
    <cfRule type="cellIs" dxfId="25" priority="12" operator="greaterThan">
      <formula>10</formula>
    </cfRule>
    <cfRule type="cellIs" dxfId="24" priority="13" operator="lessThan">
      <formula>5</formula>
    </cfRule>
  </conditionalFormatting>
  <conditionalFormatting sqref="I24:I25 I30">
    <cfRule type="cellIs" dxfId="23" priority="14" operator="greaterThan">
      <formula>20</formula>
    </cfRule>
    <cfRule type="cellIs" dxfId="22" priority="15" operator="lessThan">
      <formula>10</formula>
    </cfRule>
  </conditionalFormatting>
  <conditionalFormatting sqref="I26">
    <cfRule type="cellIs" dxfId="21" priority="4" operator="greaterThan">
      <formula>100</formula>
    </cfRule>
    <cfRule type="cellIs" dxfId="20" priority="5" operator="between">
      <formula>0.1</formula>
      <formula>49.99</formula>
    </cfRule>
  </conditionalFormatting>
  <conditionalFormatting sqref="J5:N6">
    <cfRule type="cellIs" dxfId="19" priority="25" operator="equal">
      <formula>0</formula>
    </cfRule>
  </conditionalFormatting>
  <conditionalFormatting sqref="L1:P1 C1:F2">
    <cfRule type="cellIs" dxfId="18" priority="24" operator="equal">
      <formula>0</formula>
    </cfRule>
  </conditionalFormatting>
  <conditionalFormatting sqref="N13:O14">
    <cfRule type="cellIs" dxfId="17" priority="10" operator="greaterThan">
      <formula>40</formula>
    </cfRule>
    <cfRule type="cellIs" dxfId="16" priority="11" operator="between">
      <formula>19.9</formula>
      <formula>0.5</formula>
    </cfRule>
  </conditionalFormatting>
  <conditionalFormatting sqref="N21:O22 N29:O30">
    <cfRule type="cellIs" dxfId="15" priority="8" operator="greaterThan">
      <formula>30</formula>
    </cfRule>
    <cfRule type="cellIs" dxfId="14" priority="9" operator="between">
      <formula>0.5</formula>
      <formula>14.9</formula>
    </cfRule>
  </conditionalFormatting>
  <conditionalFormatting sqref="N37:O37">
    <cfRule type="cellIs" dxfId="13" priority="1" operator="equal">
      <formula>"vul in"</formula>
    </cfRule>
    <cfRule type="cellIs" dxfId="12" priority="2" operator="greaterThan">
      <formula>20</formula>
    </cfRule>
    <cfRule type="cellIs" dxfId="11" priority="3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B7C24C74-EFC2-4392-9921-1271A938908C}"/>
    <dataValidation allowBlank="1" showInputMessage="1" showErrorMessage="1" promptTitle="ACJ" prompt="Vul het huidig academiejaar in: 20XX-20YY" sqref="D2:D3 C1" xr:uid="{C16F1967-CC29-46E9-99D7-C8CD6F419D49}"/>
    <dataValidation allowBlank="1" showInputMessage="1" showErrorMessage="1" promptTitle="Titel masterproef" prompt="Vul de titel van de masterproef in" sqref="C7 A8" xr:uid="{3122C52F-61DB-4D72-B5EC-837E9319BAE0}"/>
    <dataValidation allowBlank="1" showInputMessage="1" showErrorMessage="1" promptTitle="Student" prompt="Vul de naam in van de student" sqref="C4" xr:uid="{22F54439-9706-4BCA-941B-31F484B02FAF}"/>
    <dataValidation allowBlank="1" showInputMessage="1" showErrorMessage="1" promptTitle="datum verdediging" prompt="Vul de datum van de verdediging in" sqref="C2" xr:uid="{8BCF5BBF-0907-44DA-87A3-2B7E05B356B4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A46B99B6-8E06-4FE9-A3E1-8F88EBDD65A7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63C0B36B-1836-4951-AE25-E719CC0BE6D5}">
          <x14:formula1>
            <xm:f>lists!$D$2:$D$3</xm:f>
          </x14:formula1>
          <xm:sqref>P5:P10</xm:sqref>
        </x14:dataValidation>
        <x14:dataValidation type="list" allowBlank="1" showInputMessage="1" showErrorMessage="1" xr:uid="{41F05644-4423-4EE1-A445-DC094F1E2B2D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A02447FF-2703-40EA-960F-F5B2F73F6520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4C6A1B8C-EFE6-4936-B81D-1290DE3C3927}">
          <x14:formula1>
            <xm:f>lists!$B$2:$B$18</xm:f>
          </x14:formula1>
          <xm:sqref>C5:F6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7D49-898B-4839-A49C-F91827C0A845}">
  <sheetPr>
    <pageSetUpPr fitToPage="1"/>
  </sheetPr>
  <dimension ref="A1:I20"/>
  <sheetViews>
    <sheetView showGridLines="0" workbookViewId="0">
      <selection activeCell="D20" sqref="D20"/>
    </sheetView>
  </sheetViews>
  <sheetFormatPr defaultRowHeight="15" x14ac:dyDescent="0.25"/>
  <cols>
    <col min="1" max="1" width="10.7109375" customWidth="1"/>
    <col min="2" max="2" width="36.28515625" customWidth="1"/>
    <col min="3" max="3" width="109.7109375" customWidth="1"/>
    <col min="4" max="4" width="15.140625" bestFit="1" customWidth="1"/>
    <col min="5" max="5" width="14.28515625" customWidth="1"/>
    <col min="6" max="6" width="11.5703125" bestFit="1" customWidth="1"/>
    <col min="7" max="7" width="11.5703125" customWidth="1"/>
    <col min="9" max="9" width="13.42578125" bestFit="1" customWidth="1"/>
  </cols>
  <sheetData>
    <row r="1" spans="1:9" ht="19.5" customHeight="1" thickBot="1" x14ac:dyDescent="0.3">
      <c r="A1" s="47" t="s">
        <v>56</v>
      </c>
      <c r="B1" s="12">
        <f>STUD1!C5</f>
        <v>0</v>
      </c>
    </row>
    <row r="2" spans="1:9" x14ac:dyDescent="0.25">
      <c r="A2" s="48"/>
      <c r="B2" s="146" t="s">
        <v>57</v>
      </c>
      <c r="C2" s="148" t="s">
        <v>58</v>
      </c>
      <c r="D2" s="138" t="s">
        <v>59</v>
      </c>
      <c r="E2" s="139"/>
      <c r="F2" s="139"/>
      <c r="G2" s="144" t="s">
        <v>60</v>
      </c>
      <c r="H2" s="140" t="s">
        <v>61</v>
      </c>
      <c r="I2" s="142" t="s">
        <v>62</v>
      </c>
    </row>
    <row r="3" spans="1:9" ht="25.5" x14ac:dyDescent="0.25">
      <c r="A3" s="49"/>
      <c r="B3" s="147"/>
      <c r="C3" s="149"/>
      <c r="D3" s="59" t="s">
        <v>63</v>
      </c>
      <c r="E3" s="60" t="s">
        <v>64</v>
      </c>
      <c r="F3" s="60" t="s">
        <v>65</v>
      </c>
      <c r="G3" s="145"/>
      <c r="H3" s="141"/>
      <c r="I3" s="143"/>
    </row>
    <row r="4" spans="1:9" ht="18.75" x14ac:dyDescent="0.25">
      <c r="A4" s="51">
        <v>1</v>
      </c>
      <c r="B4" s="52">
        <f>STUD1!C$4</f>
        <v>0</v>
      </c>
      <c r="C4" s="68">
        <f>STUD1!A$8</f>
        <v>0</v>
      </c>
      <c r="D4" s="84">
        <f>STUD1!N$13</f>
        <v>0</v>
      </c>
      <c r="E4" s="85">
        <f>STUD1!N$21</f>
        <v>0</v>
      </c>
      <c r="F4" s="85">
        <f>STUD1!N$29</f>
        <v>0</v>
      </c>
      <c r="G4" s="86">
        <f>STUD1!F$35</f>
        <v>0</v>
      </c>
      <c r="H4" s="53" t="str">
        <f>IF(ISTEXT(STUD1!K$33),STUD1!K$33,"neen")</f>
        <v>neen</v>
      </c>
      <c r="I4" s="93">
        <f>IF(H4="ja","vul in",STUD1!N$37)</f>
        <v>0</v>
      </c>
    </row>
    <row r="5" spans="1:9" ht="18.75" x14ac:dyDescent="0.25">
      <c r="A5" s="51">
        <v>2</v>
      </c>
      <c r="B5" s="54">
        <f>STUD2!C$4</f>
        <v>0</v>
      </c>
      <c r="C5" s="69">
        <f>STUD2!A$8</f>
        <v>0</v>
      </c>
      <c r="D5" s="87">
        <f>STUD2!N$13</f>
        <v>0</v>
      </c>
      <c r="E5" s="88">
        <f>STUD2!N$21</f>
        <v>0</v>
      </c>
      <c r="F5" s="88">
        <f>STUD2!N$29</f>
        <v>0</v>
      </c>
      <c r="G5" s="89">
        <f>STUD2!F$35</f>
        <v>0</v>
      </c>
      <c r="H5" s="55" t="str">
        <f>IF(ISTEXT(STUD2!K$33),STUD2!K$33,"neen")</f>
        <v>neen</v>
      </c>
      <c r="I5" s="94">
        <f>IF(H5="ja","vul in",STUD2!N$37)</f>
        <v>0</v>
      </c>
    </row>
    <row r="6" spans="1:9" ht="18.75" x14ac:dyDescent="0.25">
      <c r="A6" s="51">
        <v>3</v>
      </c>
      <c r="B6" s="54">
        <f>STUD3!C$4</f>
        <v>0</v>
      </c>
      <c r="C6" s="69">
        <f>STUD3!A$8</f>
        <v>0</v>
      </c>
      <c r="D6" s="87">
        <f>STUD3!N$13</f>
        <v>0</v>
      </c>
      <c r="E6" s="88">
        <f>STUD3!N$21</f>
        <v>0</v>
      </c>
      <c r="F6" s="88">
        <f>STUD3!N$29</f>
        <v>0</v>
      </c>
      <c r="G6" s="89">
        <f>STUD3!F$35</f>
        <v>0</v>
      </c>
      <c r="H6" s="55" t="str">
        <f>IF(ISTEXT(STUD3!K$33),STUD3!K$33,"neen")</f>
        <v>neen</v>
      </c>
      <c r="I6" s="94">
        <f>IF(H6="ja","vul in",STUD3!N$37)</f>
        <v>0</v>
      </c>
    </row>
    <row r="7" spans="1:9" ht="18.75" x14ac:dyDescent="0.25">
      <c r="A7" s="51">
        <v>4</v>
      </c>
      <c r="B7" s="54">
        <f>STUD4!C$4</f>
        <v>0</v>
      </c>
      <c r="C7" s="69">
        <f>STUD4!A$8</f>
        <v>0</v>
      </c>
      <c r="D7" s="87">
        <f>STUD4!N$13</f>
        <v>0</v>
      </c>
      <c r="E7" s="88">
        <f>STUD4!N$21</f>
        <v>0</v>
      </c>
      <c r="F7" s="88">
        <f>STUD4!N$29</f>
        <v>0</v>
      </c>
      <c r="G7" s="89">
        <f>STUD4!F$35</f>
        <v>0</v>
      </c>
      <c r="H7" s="55" t="str">
        <f>IF(ISTEXT(STUD4!K$33),STUD4!K$33,"neen")</f>
        <v>neen</v>
      </c>
      <c r="I7" s="94">
        <f>IF(H7="ja","vul in",STUD4!N$37)</f>
        <v>0</v>
      </c>
    </row>
    <row r="8" spans="1:9" ht="18.75" x14ac:dyDescent="0.25">
      <c r="A8" s="51">
        <v>5</v>
      </c>
      <c r="B8" s="54">
        <f>STUD5!C$4</f>
        <v>0</v>
      </c>
      <c r="C8" s="69">
        <f>STUD5!A$8</f>
        <v>0</v>
      </c>
      <c r="D8" s="87">
        <f>STUD5!N$13</f>
        <v>0</v>
      </c>
      <c r="E8" s="88">
        <f>STUD5!N$21</f>
        <v>0</v>
      </c>
      <c r="F8" s="88">
        <f>STUD5!N$29</f>
        <v>0</v>
      </c>
      <c r="G8" s="89">
        <f>STUD5!F$35</f>
        <v>0</v>
      </c>
      <c r="H8" s="55" t="str">
        <f>IF(ISTEXT(STUD5!K$33),STUD5!K$33,"neen")</f>
        <v>neen</v>
      </c>
      <c r="I8" s="94">
        <f>IF(H8="ja","vul in",STUD5!N$37)</f>
        <v>0</v>
      </c>
    </row>
    <row r="9" spans="1:9" ht="18.75" x14ac:dyDescent="0.25">
      <c r="A9" s="51">
        <v>6</v>
      </c>
      <c r="B9" s="54">
        <f>STUD6!C$4</f>
        <v>0</v>
      </c>
      <c r="C9" s="69">
        <f>STUD6!A$8</f>
        <v>0</v>
      </c>
      <c r="D9" s="87">
        <f>STUD6!N$13</f>
        <v>0</v>
      </c>
      <c r="E9" s="88">
        <f>STUD6!N$21</f>
        <v>0</v>
      </c>
      <c r="F9" s="88">
        <f>STUD6!N$29</f>
        <v>0</v>
      </c>
      <c r="G9" s="89">
        <f>STUD6!F$35</f>
        <v>0</v>
      </c>
      <c r="H9" s="55" t="str">
        <f>IF(ISTEXT(STUD6!K$33),STUD6!K$33,"neen")</f>
        <v>neen</v>
      </c>
      <c r="I9" s="94">
        <f>IF(H9="ja","vul in",STUD6!N$37)</f>
        <v>0</v>
      </c>
    </row>
    <row r="10" spans="1:9" ht="18.75" x14ac:dyDescent="0.25">
      <c r="A10" s="51">
        <v>7</v>
      </c>
      <c r="B10" s="54">
        <f>STUD7!C$4</f>
        <v>0</v>
      </c>
      <c r="C10" s="69">
        <f>STUD7!A$8</f>
        <v>0</v>
      </c>
      <c r="D10" s="87">
        <f>STUD7!N$13</f>
        <v>0</v>
      </c>
      <c r="E10" s="88">
        <f>STUD7!N$21</f>
        <v>0</v>
      </c>
      <c r="F10" s="88">
        <f>STUD7!N$29</f>
        <v>0</v>
      </c>
      <c r="G10" s="89">
        <f>STUD7!F$35</f>
        <v>0</v>
      </c>
      <c r="H10" s="55" t="str">
        <f>IF(ISTEXT(STUD7!K$33),STUD7!K$33,"neen")</f>
        <v>neen</v>
      </c>
      <c r="I10" s="94">
        <f>IF(H10="ja","vul in",STUD7!N$37)</f>
        <v>0</v>
      </c>
    </row>
    <row r="11" spans="1:9" ht="18.75" x14ac:dyDescent="0.25">
      <c r="A11" s="51">
        <v>8</v>
      </c>
      <c r="B11" s="54">
        <f>STUD8!C$4</f>
        <v>0</v>
      </c>
      <c r="C11" s="69">
        <f>STUD8!A$8</f>
        <v>0</v>
      </c>
      <c r="D11" s="87">
        <f>STUD8!N$13</f>
        <v>0</v>
      </c>
      <c r="E11" s="88">
        <f>STUD8!N$21</f>
        <v>0</v>
      </c>
      <c r="F11" s="88">
        <f>STUD8!N$29</f>
        <v>0</v>
      </c>
      <c r="G11" s="89">
        <f>STUD8!F$35</f>
        <v>0</v>
      </c>
      <c r="H11" s="55" t="str">
        <f>IF(ISTEXT(STUD8!K$33),STUD8!K$33,"neen")</f>
        <v>neen</v>
      </c>
      <c r="I11" s="94">
        <f>IF(H11="ja","vul in",STUD8!N$37)</f>
        <v>0</v>
      </c>
    </row>
    <row r="12" spans="1:9" ht="18.75" x14ac:dyDescent="0.25">
      <c r="A12" s="51">
        <v>9</v>
      </c>
      <c r="B12" s="54">
        <f>STUD9!C$4</f>
        <v>0</v>
      </c>
      <c r="C12" s="69">
        <f>STUD9!A$8</f>
        <v>0</v>
      </c>
      <c r="D12" s="87">
        <f>STUD9!N$13</f>
        <v>0</v>
      </c>
      <c r="E12" s="88">
        <f>STUD9!N$21</f>
        <v>0</v>
      </c>
      <c r="F12" s="88">
        <f>STUD9!N$29</f>
        <v>0</v>
      </c>
      <c r="G12" s="89">
        <f>STUD9!F$35</f>
        <v>0</v>
      </c>
      <c r="H12" s="55" t="str">
        <f>IF(ISTEXT(STUD9!K$33),STUD9!K$33,"neen")</f>
        <v>neen</v>
      </c>
      <c r="I12" s="94">
        <f>IF(H12="ja","vul in",STUD9!N$37)</f>
        <v>0</v>
      </c>
    </row>
    <row r="13" spans="1:9" ht="18.75" x14ac:dyDescent="0.25">
      <c r="A13" s="51">
        <v>10</v>
      </c>
      <c r="B13" s="54">
        <f>STUD10!C$4</f>
        <v>0</v>
      </c>
      <c r="C13" s="69">
        <f>STUD10!A$8</f>
        <v>0</v>
      </c>
      <c r="D13" s="87">
        <f>STUD10!N$13</f>
        <v>0</v>
      </c>
      <c r="E13" s="88">
        <f>STUD10!N$21</f>
        <v>0</v>
      </c>
      <c r="F13" s="88">
        <f>STUD10!N$29</f>
        <v>0</v>
      </c>
      <c r="G13" s="89">
        <f>STUD10!F$35</f>
        <v>0</v>
      </c>
      <c r="H13" s="55" t="str">
        <f>IF(ISTEXT(STUD10!K$33),STUD10!K$33,"neen")</f>
        <v>neen</v>
      </c>
      <c r="I13" s="94">
        <f>IF(H13="ja","vul in",STUD10!N$37)</f>
        <v>0</v>
      </c>
    </row>
    <row r="14" spans="1:9" ht="18.75" x14ac:dyDescent="0.25">
      <c r="A14" s="51">
        <v>11</v>
      </c>
      <c r="B14" s="54">
        <f>STUD11!C$4</f>
        <v>0</v>
      </c>
      <c r="C14" s="69">
        <f>STUD11!A$8</f>
        <v>0</v>
      </c>
      <c r="D14" s="87">
        <f>STUD11!N$13</f>
        <v>0</v>
      </c>
      <c r="E14" s="88">
        <f>STUD11!N$21</f>
        <v>0</v>
      </c>
      <c r="F14" s="88">
        <f>STUD11!N$29</f>
        <v>0</v>
      </c>
      <c r="G14" s="89">
        <f>STUD11!F$35</f>
        <v>0</v>
      </c>
      <c r="H14" s="55" t="str">
        <f>IF(ISTEXT(STUD11!K$33),STUD11!K$33,"neen")</f>
        <v>neen</v>
      </c>
      <c r="I14" s="94">
        <f>IF(H14="ja","vul in",STUD11!N$37)</f>
        <v>0</v>
      </c>
    </row>
    <row r="15" spans="1:9" ht="19.5" thickBot="1" x14ac:dyDescent="0.3">
      <c r="A15" s="56">
        <v>12</v>
      </c>
      <c r="B15" s="57">
        <f>STUD12!C$4</f>
        <v>0</v>
      </c>
      <c r="C15" s="70">
        <f>STUD12!A$8</f>
        <v>0</v>
      </c>
      <c r="D15" s="90">
        <f>STUD12!N$13</f>
        <v>0</v>
      </c>
      <c r="E15" s="91">
        <f>STUD12!N$21</f>
        <v>0</v>
      </c>
      <c r="F15" s="91">
        <f>STUD12!N$29</f>
        <v>0</v>
      </c>
      <c r="G15" s="92">
        <f>STUD12!F$35</f>
        <v>0</v>
      </c>
      <c r="H15" s="58" t="str">
        <f>IF(ISTEXT(STUD12!K$33),STUD12!K$33,"neen")</f>
        <v>neen</v>
      </c>
      <c r="I15" s="95">
        <f>IF(H15="ja","vul in",STUD12!N$37)</f>
        <v>0</v>
      </c>
    </row>
    <row r="18" spans="1:5" s="32" customFormat="1" ht="15.75" x14ac:dyDescent="0.25">
      <c r="A18" s="4" t="s">
        <v>66</v>
      </c>
      <c r="B18" s="32" t="str">
        <f>STUD1!C1</f>
        <v>2023-2024</v>
      </c>
      <c r="D18" s="50" t="s">
        <v>67</v>
      </c>
      <c r="E18" s="32">
        <f>STUD1!J5</f>
        <v>0</v>
      </c>
    </row>
    <row r="19" spans="1:5" s="32" customFormat="1" x14ac:dyDescent="0.25">
      <c r="A19" s="32" t="s">
        <v>68</v>
      </c>
      <c r="B19" s="32">
        <f>STUD1!L1</f>
        <v>0</v>
      </c>
      <c r="D19" s="50" t="s">
        <v>69</v>
      </c>
      <c r="E19" s="32">
        <f>STUD1!J6</f>
        <v>0</v>
      </c>
    </row>
    <row r="20" spans="1:5" s="32" customFormat="1" ht="15.75" x14ac:dyDescent="0.25">
      <c r="A20" s="4" t="s">
        <v>6</v>
      </c>
      <c r="B20" s="96">
        <f>STUD1!C2</f>
        <v>0</v>
      </c>
    </row>
  </sheetData>
  <sheetProtection algorithmName="SHA-512" hashValue="Orl6YOD1j9QO9oUc2fBTgLjcq7YZZ5nTlbfxUKstEV5VubeL52vQR3g/2PoQ41nBZZDwyXppzIBYm8zZ5xFcSw==" saltValue="3TbRSo8I6C9dSGkMZnCRWg==" spinCount="100000" sheet="1" objects="1" scenarios="1"/>
  <mergeCells count="6">
    <mergeCell ref="D2:F2"/>
    <mergeCell ref="H2:H3"/>
    <mergeCell ref="I2:I3"/>
    <mergeCell ref="G2:G3"/>
    <mergeCell ref="B2:B3"/>
    <mergeCell ref="C2:C3"/>
  </mergeCells>
  <conditionalFormatting sqref="B1">
    <cfRule type="cellIs" dxfId="10" priority="8" operator="equal">
      <formula>0</formula>
    </cfRule>
  </conditionalFormatting>
  <conditionalFormatting sqref="B4:G15 B18:B20">
    <cfRule type="cellIs" dxfId="9" priority="11" operator="equal">
      <formula>0</formula>
    </cfRule>
  </conditionalFormatting>
  <conditionalFormatting sqref="D4:D15">
    <cfRule type="cellIs" dxfId="8" priority="6" operator="greaterThan">
      <formula>40</formula>
    </cfRule>
    <cfRule type="cellIs" dxfId="7" priority="7" operator="between">
      <formula>0.1</formula>
      <formula>19.9</formula>
    </cfRule>
  </conditionalFormatting>
  <conditionalFormatting sqref="E18:E19">
    <cfRule type="cellIs" dxfId="6" priority="9" operator="equal">
      <formula>0</formula>
    </cfRule>
  </conditionalFormatting>
  <conditionalFormatting sqref="E4:F15">
    <cfRule type="cellIs" dxfId="5" priority="4" operator="greaterThan">
      <formula>30</formula>
    </cfRule>
    <cfRule type="cellIs" dxfId="4" priority="5" operator="between">
      <formula>0.1</formula>
      <formula>14.9</formula>
    </cfRule>
  </conditionalFormatting>
  <conditionalFormatting sqref="G4:G15 I4:I15">
    <cfRule type="cellIs" dxfId="3" priority="2" operator="greaterThan">
      <formula>20</formula>
    </cfRule>
    <cfRule type="cellIs" dxfId="2" priority="3" operator="between">
      <formula>0.1</formula>
      <formula>9.9</formula>
    </cfRule>
  </conditionalFormatting>
  <conditionalFormatting sqref="H4:H15">
    <cfRule type="cellIs" dxfId="1" priority="10" operator="equal">
      <formula>"neen"</formula>
    </cfRule>
  </conditionalFormatting>
  <conditionalFormatting sqref="I4:I15">
    <cfRule type="cellIs" dxfId="0" priority="1" operator="equal">
      <formula>"vul in"</formula>
    </cfRule>
  </conditionalFormatting>
  <pageMargins left="0.11811023622047245" right="0.11811023622047245" top="0.74803149606299213" bottom="0.55118110236220474" header="0.31496062992125984" footer="0.11811023622047245"/>
  <pageSetup paperSize="9" scale="86" fitToHeight="0" orientation="landscape" r:id="rId1"/>
  <headerFooter>
    <oddHeader>&amp;F</oddHeader>
    <oddFooter>&amp;C&amp;8Pagina &amp;P van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8F67-ED23-453F-9E47-184D629EF4FA}">
  <dimension ref="A1:D18"/>
  <sheetViews>
    <sheetView workbookViewId="0">
      <selection activeCell="B16" sqref="B16"/>
    </sheetView>
  </sheetViews>
  <sheetFormatPr defaultRowHeight="15" x14ac:dyDescent="0.25"/>
  <cols>
    <col min="2" max="2" width="79.140625" bestFit="1" customWidth="1"/>
    <col min="3" max="3" width="38.7109375" bestFit="1" customWidth="1"/>
    <col min="6" max="6" width="10.42578125" customWidth="1"/>
  </cols>
  <sheetData>
    <row r="1" spans="1:4" x14ac:dyDescent="0.25">
      <c r="A1" t="s">
        <v>70</v>
      </c>
      <c r="B1" t="s">
        <v>71</v>
      </c>
      <c r="C1" t="s">
        <v>72</v>
      </c>
      <c r="D1" t="s">
        <v>73</v>
      </c>
    </row>
    <row r="2" spans="1:4" x14ac:dyDescent="0.25">
      <c r="A2" t="s">
        <v>1</v>
      </c>
      <c r="B2" t="s">
        <v>74</v>
      </c>
      <c r="C2" t="s">
        <v>3</v>
      </c>
      <c r="D2" t="s">
        <v>75</v>
      </c>
    </row>
    <row r="3" spans="1:4" x14ac:dyDescent="0.25">
      <c r="A3" t="s">
        <v>76</v>
      </c>
      <c r="B3" t="s">
        <v>77</v>
      </c>
      <c r="C3" t="s">
        <v>78</v>
      </c>
      <c r="D3" t="s">
        <v>79</v>
      </c>
    </row>
    <row r="4" spans="1:4" x14ac:dyDescent="0.25">
      <c r="A4" t="s">
        <v>80</v>
      </c>
      <c r="B4" t="s">
        <v>81</v>
      </c>
      <c r="C4" t="s">
        <v>82</v>
      </c>
    </row>
    <row r="5" spans="1:4" x14ac:dyDescent="0.25">
      <c r="A5" t="s">
        <v>83</v>
      </c>
      <c r="B5" t="s">
        <v>84</v>
      </c>
      <c r="C5">
        <v>0</v>
      </c>
    </row>
    <row r="6" spans="1:4" x14ac:dyDescent="0.25">
      <c r="B6" t="s">
        <v>85</v>
      </c>
    </row>
    <row r="7" spans="1:4" x14ac:dyDescent="0.25">
      <c r="B7" t="s">
        <v>86</v>
      </c>
    </row>
    <row r="8" spans="1:4" x14ac:dyDescent="0.25">
      <c r="B8" t="s">
        <v>87</v>
      </c>
    </row>
    <row r="9" spans="1:4" x14ac:dyDescent="0.25">
      <c r="B9" t="s">
        <v>88</v>
      </c>
    </row>
    <row r="10" spans="1:4" x14ac:dyDescent="0.25">
      <c r="B10" t="s">
        <v>89</v>
      </c>
    </row>
    <row r="11" spans="1:4" x14ac:dyDescent="0.25">
      <c r="B11" t="s">
        <v>90</v>
      </c>
    </row>
    <row r="12" spans="1:4" x14ac:dyDescent="0.25">
      <c r="B12" t="s">
        <v>91</v>
      </c>
    </row>
    <row r="13" spans="1:4" x14ac:dyDescent="0.25">
      <c r="B13" t="s">
        <v>92</v>
      </c>
    </row>
    <row r="14" spans="1:4" x14ac:dyDescent="0.25">
      <c r="B14" t="s">
        <v>93</v>
      </c>
    </row>
    <row r="15" spans="1:4" x14ac:dyDescent="0.25">
      <c r="B15" t="s">
        <v>94</v>
      </c>
    </row>
    <row r="16" spans="1:4" x14ac:dyDescent="0.25">
      <c r="B16" t="s">
        <v>140</v>
      </c>
    </row>
    <row r="17" spans="2:2" x14ac:dyDescent="0.25">
      <c r="B17" t="s">
        <v>95</v>
      </c>
    </row>
    <row r="18" spans="2:2" x14ac:dyDescent="0.25">
      <c r="B18" t="s">
        <v>139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D22B-10C1-473E-9586-2A9C1023B7B9}">
  <dimension ref="A1:D47"/>
  <sheetViews>
    <sheetView showGridLines="0" topLeftCell="A25" workbookViewId="0">
      <selection activeCell="B43" sqref="B43"/>
    </sheetView>
  </sheetViews>
  <sheetFormatPr defaultRowHeight="15" x14ac:dyDescent="0.25"/>
  <cols>
    <col min="1" max="1" width="9.85546875" customWidth="1"/>
    <col min="2" max="2" width="156.140625" bestFit="1" customWidth="1"/>
    <col min="4" max="4" width="44.5703125" customWidth="1"/>
  </cols>
  <sheetData>
    <row r="1" spans="1:4" ht="23.25" thickBot="1" x14ac:dyDescent="0.3">
      <c r="A1" s="71" t="s">
        <v>96</v>
      </c>
      <c r="B1" s="72" t="s">
        <v>97</v>
      </c>
      <c r="D1" s="73"/>
    </row>
    <row r="2" spans="1:4" x14ac:dyDescent="0.25">
      <c r="A2" s="74">
        <v>1</v>
      </c>
      <c r="B2" s="75" t="s">
        <v>98</v>
      </c>
      <c r="D2" s="76"/>
    </row>
    <row r="3" spans="1:4" x14ac:dyDescent="0.25">
      <c r="A3" s="77">
        <v>2</v>
      </c>
      <c r="B3" s="78" t="s">
        <v>99</v>
      </c>
      <c r="D3" s="76"/>
    </row>
    <row r="4" spans="1:4" x14ac:dyDescent="0.25">
      <c r="A4" s="74">
        <v>3</v>
      </c>
      <c r="B4" s="75" t="s">
        <v>100</v>
      </c>
      <c r="D4" s="76"/>
    </row>
    <row r="5" spans="1:4" x14ac:dyDescent="0.25">
      <c r="A5" s="77">
        <v>4</v>
      </c>
      <c r="B5" s="78" t="s">
        <v>101</v>
      </c>
      <c r="D5" s="76"/>
    </row>
    <row r="6" spans="1:4" x14ac:dyDescent="0.25">
      <c r="A6" s="74">
        <v>5</v>
      </c>
      <c r="B6" s="75" t="s">
        <v>102</v>
      </c>
      <c r="D6" s="76"/>
    </row>
    <row r="7" spans="1:4" x14ac:dyDescent="0.25">
      <c r="A7" s="77">
        <v>6</v>
      </c>
      <c r="B7" s="78" t="s">
        <v>103</v>
      </c>
      <c r="D7" s="76"/>
    </row>
    <row r="8" spans="1:4" x14ac:dyDescent="0.25">
      <c r="A8" s="74">
        <v>7</v>
      </c>
      <c r="B8" s="75" t="s">
        <v>104</v>
      </c>
      <c r="D8" s="76"/>
    </row>
    <row r="9" spans="1:4" x14ac:dyDescent="0.25">
      <c r="A9" s="77">
        <v>8</v>
      </c>
      <c r="B9" s="78" t="s">
        <v>105</v>
      </c>
      <c r="D9" s="76"/>
    </row>
    <row r="10" spans="1:4" x14ac:dyDescent="0.25">
      <c r="A10" s="74">
        <v>9</v>
      </c>
      <c r="B10" s="75" t="s">
        <v>106</v>
      </c>
      <c r="D10" s="76"/>
    </row>
    <row r="11" spans="1:4" x14ac:dyDescent="0.25">
      <c r="A11" s="77">
        <v>10</v>
      </c>
      <c r="B11" s="78" t="s">
        <v>107</v>
      </c>
      <c r="D11" s="76"/>
    </row>
    <row r="12" spans="1:4" x14ac:dyDescent="0.25">
      <c r="A12" s="74">
        <v>11</v>
      </c>
      <c r="B12" s="75" t="s">
        <v>108</v>
      </c>
      <c r="D12" s="76"/>
    </row>
    <row r="13" spans="1:4" x14ac:dyDescent="0.25">
      <c r="A13" s="77">
        <v>12</v>
      </c>
      <c r="B13" s="78" t="s">
        <v>109</v>
      </c>
      <c r="D13" s="76"/>
    </row>
    <row r="14" spans="1:4" x14ac:dyDescent="0.25">
      <c r="A14" s="74">
        <v>13</v>
      </c>
      <c r="B14" s="75" t="s">
        <v>110</v>
      </c>
      <c r="D14" s="76"/>
    </row>
    <row r="15" spans="1:4" ht="15.75" thickBot="1" x14ac:dyDescent="0.3">
      <c r="A15" s="79">
        <v>14</v>
      </c>
      <c r="B15" s="80" t="s">
        <v>111</v>
      </c>
      <c r="D15" s="76"/>
    </row>
    <row r="16" spans="1:4" ht="15.75" thickBot="1" x14ac:dyDescent="0.3"/>
    <row r="17" spans="1:2" ht="23.25" thickBot="1" x14ac:dyDescent="0.3">
      <c r="A17" s="71" t="s">
        <v>96</v>
      </c>
      <c r="B17" s="72" t="s">
        <v>112</v>
      </c>
    </row>
    <row r="18" spans="1:2" x14ac:dyDescent="0.25">
      <c r="A18" s="74">
        <v>1</v>
      </c>
      <c r="B18" s="75" t="s">
        <v>113</v>
      </c>
    </row>
    <row r="19" spans="1:2" x14ac:dyDescent="0.25">
      <c r="A19" s="77">
        <v>2</v>
      </c>
      <c r="B19" s="78" t="s">
        <v>114</v>
      </c>
    </row>
    <row r="20" spans="1:2" x14ac:dyDescent="0.25">
      <c r="A20" s="74">
        <v>3</v>
      </c>
      <c r="B20" s="75" t="s">
        <v>115</v>
      </c>
    </row>
    <row r="21" spans="1:2" x14ac:dyDescent="0.25">
      <c r="A21" s="77">
        <v>4</v>
      </c>
      <c r="B21" s="78" t="s">
        <v>116</v>
      </c>
    </row>
    <row r="22" spans="1:2" x14ac:dyDescent="0.25">
      <c r="A22" s="74">
        <v>5</v>
      </c>
      <c r="B22" s="75" t="s">
        <v>117</v>
      </c>
    </row>
    <row r="23" spans="1:2" x14ac:dyDescent="0.25">
      <c r="A23" s="77">
        <v>6</v>
      </c>
      <c r="B23" s="78" t="s">
        <v>103</v>
      </c>
    </row>
    <row r="24" spans="1:2" x14ac:dyDescent="0.25">
      <c r="A24" s="74">
        <v>7</v>
      </c>
      <c r="B24" s="75" t="s">
        <v>118</v>
      </c>
    </row>
    <row r="25" spans="1:2" x14ac:dyDescent="0.25">
      <c r="A25" s="77">
        <v>8</v>
      </c>
      <c r="B25" s="78" t="s">
        <v>119</v>
      </c>
    </row>
    <row r="26" spans="1:2" x14ac:dyDescent="0.25">
      <c r="A26" s="74">
        <v>9</v>
      </c>
      <c r="B26" s="75" t="s">
        <v>106</v>
      </c>
    </row>
    <row r="27" spans="1:2" x14ac:dyDescent="0.25">
      <c r="A27" s="77">
        <v>10</v>
      </c>
      <c r="B27" s="78" t="s">
        <v>107</v>
      </c>
    </row>
    <row r="28" spans="1:2" x14ac:dyDescent="0.25">
      <c r="A28" s="74">
        <v>11</v>
      </c>
      <c r="B28" s="75" t="s">
        <v>120</v>
      </c>
    </row>
    <row r="29" spans="1:2" x14ac:dyDescent="0.25">
      <c r="A29" s="77">
        <v>12</v>
      </c>
      <c r="B29" s="78" t="s">
        <v>109</v>
      </c>
    </row>
    <row r="30" spans="1:2" x14ac:dyDescent="0.25">
      <c r="A30" s="74">
        <v>13</v>
      </c>
      <c r="B30" s="75" t="s">
        <v>121</v>
      </c>
    </row>
    <row r="31" spans="1:2" ht="15.75" thickBot="1" x14ac:dyDescent="0.3">
      <c r="A31" s="79">
        <v>14</v>
      </c>
      <c r="B31" s="80" t="s">
        <v>122</v>
      </c>
    </row>
    <row r="32" spans="1:2" ht="15.75" thickBot="1" x14ac:dyDescent="0.3"/>
    <row r="33" spans="1:2" ht="23.25" thickBot="1" x14ac:dyDescent="0.3">
      <c r="A33" s="71" t="s">
        <v>123</v>
      </c>
      <c r="B33" s="72" t="s">
        <v>124</v>
      </c>
    </row>
    <row r="34" spans="1:2" x14ac:dyDescent="0.25">
      <c r="A34" s="74">
        <v>1</v>
      </c>
      <c r="B34" s="81" t="s">
        <v>125</v>
      </c>
    </row>
    <row r="35" spans="1:2" x14ac:dyDescent="0.25">
      <c r="A35" s="77">
        <v>2</v>
      </c>
      <c r="B35" s="82" t="s">
        <v>126</v>
      </c>
    </row>
    <row r="36" spans="1:2" x14ac:dyDescent="0.25">
      <c r="A36" s="74">
        <v>3</v>
      </c>
      <c r="B36" s="81" t="s">
        <v>127</v>
      </c>
    </row>
    <row r="37" spans="1:2" x14ac:dyDescent="0.25">
      <c r="A37" s="77">
        <v>4</v>
      </c>
      <c r="B37" s="82" t="s">
        <v>128</v>
      </c>
    </row>
    <row r="38" spans="1:2" x14ac:dyDescent="0.25">
      <c r="A38" s="74">
        <v>5</v>
      </c>
      <c r="B38" s="81" t="s">
        <v>129</v>
      </c>
    </row>
    <row r="39" spans="1:2" x14ac:dyDescent="0.25">
      <c r="A39" s="77">
        <v>6</v>
      </c>
      <c r="B39" s="82" t="s">
        <v>130</v>
      </c>
    </row>
    <row r="40" spans="1:2" x14ac:dyDescent="0.25">
      <c r="A40" s="74">
        <v>7</v>
      </c>
      <c r="B40" s="81" t="s">
        <v>131</v>
      </c>
    </row>
    <row r="41" spans="1:2" x14ac:dyDescent="0.25">
      <c r="A41" s="77">
        <v>8</v>
      </c>
      <c r="B41" s="82" t="s">
        <v>132</v>
      </c>
    </row>
    <row r="42" spans="1:2" x14ac:dyDescent="0.25">
      <c r="A42" s="74">
        <v>9</v>
      </c>
      <c r="B42" s="81" t="s">
        <v>133</v>
      </c>
    </row>
    <row r="43" spans="1:2" x14ac:dyDescent="0.25">
      <c r="A43" s="77">
        <v>10</v>
      </c>
      <c r="B43" s="82" t="s">
        <v>134</v>
      </c>
    </row>
    <row r="44" spans="1:2" x14ac:dyDescent="0.25">
      <c r="A44" s="74">
        <v>11</v>
      </c>
      <c r="B44" s="81" t="s">
        <v>135</v>
      </c>
    </row>
    <row r="45" spans="1:2" x14ac:dyDescent="0.25">
      <c r="A45" s="77">
        <v>12</v>
      </c>
      <c r="B45" s="82" t="s">
        <v>136</v>
      </c>
    </row>
    <row r="46" spans="1:2" x14ac:dyDescent="0.25">
      <c r="A46" s="74">
        <v>13</v>
      </c>
      <c r="B46" s="81" t="s">
        <v>137</v>
      </c>
    </row>
    <row r="47" spans="1:2" ht="15.75" thickBot="1" x14ac:dyDescent="0.3">
      <c r="A47" s="79">
        <v>14</v>
      </c>
      <c r="B47" s="83" t="s">
        <v>138</v>
      </c>
    </row>
  </sheetData>
  <sheetProtection algorithmName="SHA-512" hashValue="/z/XfYpbzqUyFztcz/N3cUYcb/rrbjA7bKo5NCPcgSqM7OQU1k8waTAawmoFKJMPDHHrgYuiDoKN59ZXVErsmA==" saltValue="0cErZ7W2y2dcGg7kUOAbw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B26A-3712-42EF-BF02-013F31F082F2}">
  <dimension ref="A1:P40"/>
  <sheetViews>
    <sheetView showGridLines="0" zoomScale="90" zoomScaleNormal="90" workbookViewId="0">
      <selection activeCell="Q2" sqref="Q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xBYfXnCGSeMrosudlCm0gvc8ImGr5mv5lofw+bikmCBrFnGGZXGno0NMVAI860M/WfxB8MaDPeHq617BaQ1Ttw==" saltValue="sA200So1G658Po5ruKn75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285" priority="31" operator="equal">
      <formula>0</formula>
    </cfRule>
  </conditionalFormatting>
  <conditionalFormatting sqref="F37:M37">
    <cfRule type="cellIs" dxfId="284" priority="30" operator="equal">
      <formula>0</formula>
    </cfRule>
  </conditionalFormatting>
  <conditionalFormatting sqref="I13 K13">
    <cfRule type="cellIs" dxfId="283" priority="28" operator="greaterThan">
      <formula>15</formula>
    </cfRule>
    <cfRule type="cellIs" dxfId="282" priority="29" operator="lessThan">
      <formula>7.5</formula>
    </cfRule>
  </conditionalFormatting>
  <conditionalFormatting sqref="I14:I15 K14:K15">
    <cfRule type="cellIs" dxfId="281" priority="26" operator="greaterThan">
      <formula>30</formula>
    </cfRule>
    <cfRule type="cellIs" dxfId="280" priority="27" operator="lessThan">
      <formula>15</formula>
    </cfRule>
  </conditionalFormatting>
  <conditionalFormatting sqref="I16 K16 I22:I23">
    <cfRule type="cellIs" dxfId="279" priority="24" operator="greaterThan">
      <formula>25</formula>
    </cfRule>
    <cfRule type="cellIs" dxfId="278" priority="25" operator="lessThanOrEqual">
      <formula>12.4</formula>
    </cfRule>
  </conditionalFormatting>
  <conditionalFormatting sqref="I18 K18">
    <cfRule type="cellIs" dxfId="277" priority="14" operator="greaterThan">
      <formula>40</formula>
    </cfRule>
    <cfRule type="cellIs" dxfId="276" priority="15" operator="between">
      <formula>0.1</formula>
      <formula>19.9</formula>
    </cfRule>
  </conditionalFormatting>
  <conditionalFormatting sqref="I21 I29">
    <cfRule type="cellIs" dxfId="275" priority="20" operator="greaterThan">
      <formula>10</formula>
    </cfRule>
    <cfRule type="cellIs" dxfId="274" priority="21" operator="lessThan">
      <formula>5</formula>
    </cfRule>
  </conditionalFormatting>
  <conditionalFormatting sqref="I24:I25 I30">
    <cfRule type="cellIs" dxfId="273" priority="22" operator="greaterThan">
      <formula>20</formula>
    </cfRule>
    <cfRule type="cellIs" dxfId="272" priority="23" operator="lessThan">
      <formula>10</formula>
    </cfRule>
  </conditionalFormatting>
  <conditionalFormatting sqref="I26">
    <cfRule type="cellIs" dxfId="271" priority="1" operator="greaterThan">
      <formula>100</formula>
    </cfRule>
    <cfRule type="cellIs" dxfId="270" priority="2" operator="between">
      <formula>0.1</formula>
      <formula>49.99</formula>
    </cfRule>
  </conditionalFormatting>
  <conditionalFormatting sqref="J5:N6">
    <cfRule type="cellIs" dxfId="269" priority="33" operator="equal">
      <formula>0</formula>
    </cfRule>
  </conditionalFormatting>
  <conditionalFormatting sqref="L1:P1 C1:F2">
    <cfRule type="cellIs" dxfId="268" priority="32" operator="equal">
      <formula>0</formula>
    </cfRule>
  </conditionalFormatting>
  <conditionalFormatting sqref="N13:O14">
    <cfRule type="cellIs" dxfId="267" priority="18" operator="greaterThan">
      <formula>40</formula>
    </cfRule>
    <cfRule type="cellIs" dxfId="266" priority="19" operator="between">
      <formula>19.9</formula>
      <formula>0.5</formula>
    </cfRule>
  </conditionalFormatting>
  <conditionalFormatting sqref="N21:O22 N29:O30">
    <cfRule type="cellIs" dxfId="265" priority="16" operator="greaterThan">
      <formula>30</formula>
    </cfRule>
    <cfRule type="cellIs" dxfId="264" priority="17" operator="between">
      <formula>0.5</formula>
      <formula>14.9</formula>
    </cfRule>
  </conditionalFormatting>
  <conditionalFormatting sqref="N37:O37">
    <cfRule type="cellIs" dxfId="263" priority="3" operator="equal">
      <formula>"vul in"</formula>
    </cfRule>
    <cfRule type="cellIs" dxfId="262" priority="4" operator="greaterThan">
      <formula>20</formula>
    </cfRule>
    <cfRule type="cellIs" dxfId="261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B1BDAFF9-5952-4A5E-93C8-538BE9F21149}"/>
    <dataValidation allowBlank="1" showInputMessage="1" showErrorMessage="1" promptTitle="ACJ" prompt="Vul het huidig academiejaar in: 20XX-20YY" sqref="D2:D3 C1" xr:uid="{FFCEBDE6-74D9-4013-B708-36119D96E8E8}"/>
    <dataValidation allowBlank="1" showInputMessage="1" showErrorMessage="1" promptTitle="Titel masterproef" prompt="Vul de titel van de masterproef in" sqref="C7 A8" xr:uid="{E2E3E1BE-FF36-4D06-A463-DBDC4B518900}"/>
    <dataValidation allowBlank="1" showInputMessage="1" showErrorMessage="1" promptTitle="Student" prompt="Vul de naam in van de student" sqref="C4" xr:uid="{38843C7F-4237-48E8-8B84-CB4A5C84C3AA}"/>
    <dataValidation allowBlank="1" showInputMessage="1" showErrorMessage="1" promptTitle="datum verdediging" prompt="Vul de datum van de verdediging in" sqref="C2" xr:uid="{D64D1D56-C5CA-418E-A196-789CF3A190A0}"/>
  </dataValidations>
  <pageMargins left="0.11811023622047245" right="0.11811023622047245" top="0.94488188976377963" bottom="0.35433070866141736" header="0.19685039370078741" footer="0.11811023622047245"/>
  <pageSetup paperSize="9" orientation="landscape" r:id="rId1"/>
  <headerFooter>
    <oddHeader>&amp;F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opleiding" prompt="Selecteer de naam van de opleiding uit de lijst" xr:uid="{3427C1A3-DBCE-425E-A9AC-1B81F5B5C457}">
          <x14:formula1>
            <xm:f>lists!$B$2:$B$18</xm:f>
          </x14:formula1>
          <xm:sqref>C5:F6</xm:sqref>
        </x14:dataValidation>
        <x14:dataValidation type="list" allowBlank="1" showInputMessage="1" showErrorMessage="1" prompt="jurylid aanwezig?" xr:uid="{EF47574B-221F-45E8-A13C-12EA3FD28BF6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0D2D63AE-428D-4D9E-AF8A-61A72DED8C65}">
          <x14:formula1>
            <xm:f>lists!$D$2:$D$3</xm:f>
          </x14:formula1>
          <xm:sqref>P5:P10</xm:sqref>
        </x14:dataValidation>
        <x14:dataValidation type="list" allowBlank="1" showInputMessage="1" showErrorMessage="1" xr:uid="{E7D24026-285A-4BC6-A5E6-F305D4607E15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7CA7C42A-DBC4-4D9B-B847-780B9A2C1DF7}">
          <x14:formula1>
            <xm:f>lists!$C$2:$C$5</xm:f>
          </x14:formula1>
          <xm:sqref>L1:P1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02E-74AF-4ABF-AED6-7633860B3A84}">
  <dimension ref="A1:P40"/>
  <sheetViews>
    <sheetView showGridLines="0" zoomScale="90" zoomScaleNormal="90" workbookViewId="0">
      <selection activeCell="T20" sqref="T20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0O9lua+mwZHrsrApy6WJE2tSs3UXWA8Pt/yNlpvhy7T8SSgGreNOnv4ZBYt0WRxqEYUSN4yoTMiAsF+BI0Ia/A==" saltValue="92iJ5Osfq5uI4Nsvas1qE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260" priority="25" operator="equal">
      <formula>0</formula>
    </cfRule>
  </conditionalFormatting>
  <conditionalFormatting sqref="F37:M37">
    <cfRule type="cellIs" dxfId="259" priority="24" operator="equal">
      <formula>0</formula>
    </cfRule>
  </conditionalFormatting>
  <conditionalFormatting sqref="I13 K13">
    <cfRule type="cellIs" dxfId="258" priority="22" operator="greaterThan">
      <formula>15</formula>
    </cfRule>
    <cfRule type="cellIs" dxfId="257" priority="23" operator="lessThan">
      <formula>7.5</formula>
    </cfRule>
  </conditionalFormatting>
  <conditionalFormatting sqref="I14:I15 K14:K15">
    <cfRule type="cellIs" dxfId="256" priority="20" operator="greaterThan">
      <formula>30</formula>
    </cfRule>
    <cfRule type="cellIs" dxfId="255" priority="21" operator="lessThan">
      <formula>15</formula>
    </cfRule>
  </conditionalFormatting>
  <conditionalFormatting sqref="I16 K16 I22:I23">
    <cfRule type="cellIs" dxfId="254" priority="18" operator="greaterThan">
      <formula>25</formula>
    </cfRule>
    <cfRule type="cellIs" dxfId="253" priority="19" operator="lessThanOrEqual">
      <formula>12.4</formula>
    </cfRule>
  </conditionalFormatting>
  <conditionalFormatting sqref="I18 K18">
    <cfRule type="cellIs" dxfId="252" priority="8" operator="greaterThan">
      <formula>40</formula>
    </cfRule>
    <cfRule type="cellIs" dxfId="251" priority="9" operator="between">
      <formula>0.1</formula>
      <formula>19.9</formula>
    </cfRule>
  </conditionalFormatting>
  <conditionalFormatting sqref="I21 I29">
    <cfRule type="cellIs" dxfId="250" priority="14" operator="greaterThan">
      <formula>10</formula>
    </cfRule>
    <cfRule type="cellIs" dxfId="249" priority="15" operator="lessThan">
      <formula>5</formula>
    </cfRule>
  </conditionalFormatting>
  <conditionalFormatting sqref="I24:I25 I30">
    <cfRule type="cellIs" dxfId="248" priority="16" operator="greaterThan">
      <formula>20</formula>
    </cfRule>
    <cfRule type="cellIs" dxfId="247" priority="17" operator="lessThan">
      <formula>10</formula>
    </cfRule>
  </conditionalFormatting>
  <conditionalFormatting sqref="I26">
    <cfRule type="cellIs" dxfId="246" priority="1" operator="greaterThan">
      <formula>100</formula>
    </cfRule>
    <cfRule type="cellIs" dxfId="245" priority="2" operator="between">
      <formula>0.1</formula>
      <formula>49.99</formula>
    </cfRule>
  </conditionalFormatting>
  <conditionalFormatting sqref="J5:N6">
    <cfRule type="cellIs" dxfId="244" priority="27" operator="equal">
      <formula>0</formula>
    </cfRule>
  </conditionalFormatting>
  <conditionalFormatting sqref="L1:P1 C1:F2">
    <cfRule type="cellIs" dxfId="243" priority="26" operator="equal">
      <formula>0</formula>
    </cfRule>
  </conditionalFormatting>
  <conditionalFormatting sqref="N13:O14">
    <cfRule type="cellIs" dxfId="242" priority="12" operator="greaterThan">
      <formula>40</formula>
    </cfRule>
    <cfRule type="cellIs" dxfId="241" priority="13" operator="between">
      <formula>19.9</formula>
      <formula>0.5</formula>
    </cfRule>
  </conditionalFormatting>
  <conditionalFormatting sqref="N21:O22 N29:O30">
    <cfRule type="cellIs" dxfId="240" priority="10" operator="greaterThan">
      <formula>30</formula>
    </cfRule>
    <cfRule type="cellIs" dxfId="239" priority="11" operator="between">
      <formula>0.5</formula>
      <formula>14.9</formula>
    </cfRule>
  </conditionalFormatting>
  <conditionalFormatting sqref="N37:O37">
    <cfRule type="cellIs" dxfId="238" priority="3" operator="equal">
      <formula>"vul in"</formula>
    </cfRule>
    <cfRule type="cellIs" dxfId="237" priority="4" operator="greaterThan">
      <formula>20</formula>
    </cfRule>
    <cfRule type="cellIs" dxfId="236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2408F865-EFFA-4EB4-A4F0-6736A668E1ED}"/>
    <dataValidation allowBlank="1" showInputMessage="1" showErrorMessage="1" promptTitle="ACJ" prompt="Vul het huidig academiejaar in: 20XX-20YY" sqref="D2:D3 C1" xr:uid="{66FDDEA6-9DDD-4F63-BFCB-9700DB82B67B}"/>
    <dataValidation allowBlank="1" showInputMessage="1" showErrorMessage="1" promptTitle="Titel masterproef" prompt="Vul de titel van de masterproef in" sqref="C7 A8" xr:uid="{E8D88EBE-99EF-4464-9342-BBFC05D0C5DA}"/>
    <dataValidation allowBlank="1" showInputMessage="1" showErrorMessage="1" promptTitle="Student" prompt="Vul de naam in van de student" sqref="C4" xr:uid="{F6B2426D-354A-4F6D-82CD-2E809D548097}"/>
    <dataValidation allowBlank="1" showInputMessage="1" showErrorMessage="1" promptTitle="datum verdediging" prompt="Vul de datum van de verdediging in" sqref="C2" xr:uid="{611B0D0D-DD9D-4A35-8C45-499BCAAF76B6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8DAF5598-9267-4A14-A848-5346A02FB22D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1363FD9B-14B4-4D14-9384-F5CF87844D99}">
          <x14:formula1>
            <xm:f>lists!$D$2:$D$3</xm:f>
          </x14:formula1>
          <xm:sqref>P5:P10</xm:sqref>
        </x14:dataValidation>
        <x14:dataValidation type="list" allowBlank="1" showInputMessage="1" showErrorMessage="1" xr:uid="{0F209259-0AA2-41E9-A488-E86F659FA7D8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355DE414-512C-4C50-A231-0418AD3FFD37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3355E1FD-8F7A-4BF2-84D5-FDE970EAA236}">
          <x14:formula1>
            <xm:f>lists!$B$2:$B$18</xm:f>
          </x14:formula1>
          <xm:sqref>C5:F6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A83A-5E64-46D0-9792-42998FA1E69A}">
  <dimension ref="A1:P40"/>
  <sheetViews>
    <sheetView showGridLines="0" zoomScale="90" zoomScaleNormal="90" workbookViewId="0">
      <selection activeCell="S10" sqref="S10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nBTUC0rOkIA6xTRUBRkTCQFAuwiU+jYQMt5UYrNo/ul//iFZAkYpdepd/RfUujwsTzaritv8CKp3WOucekU6EQ==" saltValue="Z8SBR12ulUfsIX/ycn/nL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235" priority="25" operator="equal">
      <formula>0</formula>
    </cfRule>
  </conditionalFormatting>
  <conditionalFormatting sqref="F37:M37">
    <cfRule type="cellIs" dxfId="234" priority="24" operator="equal">
      <formula>0</formula>
    </cfRule>
  </conditionalFormatting>
  <conditionalFormatting sqref="I13 K13">
    <cfRule type="cellIs" dxfId="233" priority="22" operator="greaterThan">
      <formula>15</formula>
    </cfRule>
    <cfRule type="cellIs" dxfId="232" priority="23" operator="lessThan">
      <formula>7.5</formula>
    </cfRule>
  </conditionalFormatting>
  <conditionalFormatting sqref="I14:I15 K14:K15">
    <cfRule type="cellIs" dxfId="231" priority="20" operator="greaterThan">
      <formula>30</formula>
    </cfRule>
    <cfRule type="cellIs" dxfId="230" priority="21" operator="lessThan">
      <formula>15</formula>
    </cfRule>
  </conditionalFormatting>
  <conditionalFormatting sqref="I16 K16 I22:I23">
    <cfRule type="cellIs" dxfId="229" priority="18" operator="greaterThan">
      <formula>25</formula>
    </cfRule>
    <cfRule type="cellIs" dxfId="228" priority="19" operator="lessThanOrEqual">
      <formula>12.4</formula>
    </cfRule>
  </conditionalFormatting>
  <conditionalFormatting sqref="I18 K18">
    <cfRule type="cellIs" dxfId="227" priority="8" operator="greaterThan">
      <formula>40</formula>
    </cfRule>
    <cfRule type="cellIs" dxfId="226" priority="9" operator="between">
      <formula>0.1</formula>
      <formula>19.9</formula>
    </cfRule>
  </conditionalFormatting>
  <conditionalFormatting sqref="I21 I29">
    <cfRule type="cellIs" dxfId="225" priority="14" operator="greaterThan">
      <formula>10</formula>
    </cfRule>
    <cfRule type="cellIs" dxfId="224" priority="15" operator="lessThan">
      <formula>5</formula>
    </cfRule>
  </conditionalFormatting>
  <conditionalFormatting sqref="I24:I25 I30">
    <cfRule type="cellIs" dxfId="223" priority="16" operator="greaterThan">
      <formula>20</formula>
    </cfRule>
    <cfRule type="cellIs" dxfId="222" priority="17" operator="lessThan">
      <formula>10</formula>
    </cfRule>
  </conditionalFormatting>
  <conditionalFormatting sqref="I26">
    <cfRule type="cellIs" dxfId="221" priority="1" operator="greaterThan">
      <formula>100</formula>
    </cfRule>
    <cfRule type="cellIs" dxfId="220" priority="2" operator="between">
      <formula>0.1</formula>
      <formula>49.99</formula>
    </cfRule>
  </conditionalFormatting>
  <conditionalFormatting sqref="J5:N6">
    <cfRule type="cellIs" dxfId="219" priority="27" operator="equal">
      <formula>0</formula>
    </cfRule>
  </conditionalFormatting>
  <conditionalFormatting sqref="L1:P1 C1:F2">
    <cfRule type="cellIs" dxfId="218" priority="26" operator="equal">
      <formula>0</formula>
    </cfRule>
  </conditionalFormatting>
  <conditionalFormatting sqref="N13:O14">
    <cfRule type="cellIs" dxfId="217" priority="12" operator="greaterThan">
      <formula>40</formula>
    </cfRule>
    <cfRule type="cellIs" dxfId="216" priority="13" operator="between">
      <formula>19.9</formula>
      <formula>0.5</formula>
    </cfRule>
  </conditionalFormatting>
  <conditionalFormatting sqref="N21:O22 N29:O30">
    <cfRule type="cellIs" dxfId="215" priority="10" operator="greaterThan">
      <formula>30</formula>
    </cfRule>
    <cfRule type="cellIs" dxfId="214" priority="11" operator="between">
      <formula>0.5</formula>
      <formula>14.9</formula>
    </cfRule>
  </conditionalFormatting>
  <conditionalFormatting sqref="N37:O37">
    <cfRule type="cellIs" dxfId="213" priority="3" operator="equal">
      <formula>"vul in"</formula>
    </cfRule>
    <cfRule type="cellIs" dxfId="212" priority="4" operator="greaterThan">
      <formula>20</formula>
    </cfRule>
    <cfRule type="cellIs" dxfId="211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DF86D9D6-D0C9-4F03-BAC3-31F377DA289B}"/>
    <dataValidation allowBlank="1" showInputMessage="1" showErrorMessage="1" promptTitle="ACJ" prompt="Vul het huidig academiejaar in: 20XX-20YY" sqref="D2:D3 C1" xr:uid="{2294A67D-AE48-4BC5-8F36-31C867024A0B}"/>
    <dataValidation allowBlank="1" showInputMessage="1" showErrorMessage="1" promptTitle="Titel masterproef" prompt="Vul de titel van de masterproef in" sqref="C7 A8" xr:uid="{A71A26FE-2764-44FD-85BF-DCDC8BAD730C}"/>
    <dataValidation allowBlank="1" showInputMessage="1" showErrorMessage="1" promptTitle="Student" prompt="Vul de naam in van de student" sqref="C4" xr:uid="{7556D954-7D99-4247-A76A-EEA783B0847B}"/>
    <dataValidation allowBlank="1" showInputMessage="1" showErrorMessage="1" promptTitle="datum verdediging" prompt="Vul de datum van de verdediging in" sqref="C2" xr:uid="{309879E3-D7A2-4E77-A2F8-BE4806BD6FC5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11C63326-8C80-4E36-9BFF-0D585E9C190D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D8E503D8-E8E3-41B4-9569-E2410528B689}">
          <x14:formula1>
            <xm:f>lists!$D$2:$D$3</xm:f>
          </x14:formula1>
          <xm:sqref>P5:P10</xm:sqref>
        </x14:dataValidation>
        <x14:dataValidation type="list" allowBlank="1" showInputMessage="1" showErrorMessage="1" xr:uid="{F6C9F8F4-A1F5-4A2E-9DEA-553347945F4B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1E8CC18A-D40B-4728-B280-1866F6794F55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56605334-6B86-49CE-A53C-EFEBF1B4CFEF}">
          <x14:formula1>
            <xm:f>lists!$B$2:$B$18</xm:f>
          </x14:formula1>
          <xm:sqref>C5:F6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3DCE-CD2C-4E83-8526-C7710074A77C}">
  <dimension ref="A1:P40"/>
  <sheetViews>
    <sheetView showGridLines="0" zoomScale="90" zoomScaleNormal="90" workbookViewId="0">
      <selection activeCell="S14" sqref="S14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/hiimggCObZEZg6JBEUdVT1yznAWE9eTrVgrdcDIalC9t8ExIRlWoKOuDL6vZlEtRuPS7fRXYLUHRNSEDPJGcw==" saltValue="H8klUhcHf4ut0f/3+kGaQA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210" priority="25" operator="equal">
      <formula>0</formula>
    </cfRule>
  </conditionalFormatting>
  <conditionalFormatting sqref="F37:M37">
    <cfRule type="cellIs" dxfId="209" priority="24" operator="equal">
      <formula>0</formula>
    </cfRule>
  </conditionalFormatting>
  <conditionalFormatting sqref="I13 K13">
    <cfRule type="cellIs" dxfId="208" priority="22" operator="greaterThan">
      <formula>15</formula>
    </cfRule>
    <cfRule type="cellIs" dxfId="207" priority="23" operator="lessThan">
      <formula>7.5</formula>
    </cfRule>
  </conditionalFormatting>
  <conditionalFormatting sqref="I14:I15 K14:K15">
    <cfRule type="cellIs" dxfId="206" priority="20" operator="greaterThan">
      <formula>30</formula>
    </cfRule>
    <cfRule type="cellIs" dxfId="205" priority="21" operator="lessThan">
      <formula>15</formula>
    </cfRule>
  </conditionalFormatting>
  <conditionalFormatting sqref="I16 K16 I22:I23">
    <cfRule type="cellIs" dxfId="204" priority="18" operator="greaterThan">
      <formula>25</formula>
    </cfRule>
    <cfRule type="cellIs" dxfId="203" priority="19" operator="lessThanOrEqual">
      <formula>12.4</formula>
    </cfRule>
  </conditionalFormatting>
  <conditionalFormatting sqref="I18 K18">
    <cfRule type="cellIs" dxfId="202" priority="8" operator="greaterThan">
      <formula>40</formula>
    </cfRule>
    <cfRule type="cellIs" dxfId="201" priority="9" operator="between">
      <formula>0.1</formula>
      <formula>19.9</formula>
    </cfRule>
  </conditionalFormatting>
  <conditionalFormatting sqref="I21 I29">
    <cfRule type="cellIs" dxfId="200" priority="14" operator="greaterThan">
      <formula>10</formula>
    </cfRule>
    <cfRule type="cellIs" dxfId="199" priority="15" operator="lessThan">
      <formula>5</formula>
    </cfRule>
  </conditionalFormatting>
  <conditionalFormatting sqref="I24:I25 I30">
    <cfRule type="cellIs" dxfId="198" priority="16" operator="greaterThan">
      <formula>20</formula>
    </cfRule>
    <cfRule type="cellIs" dxfId="197" priority="17" operator="lessThan">
      <formula>10</formula>
    </cfRule>
  </conditionalFormatting>
  <conditionalFormatting sqref="I26">
    <cfRule type="cellIs" dxfId="196" priority="1" operator="greaterThan">
      <formula>100</formula>
    </cfRule>
    <cfRule type="cellIs" dxfId="195" priority="2" operator="between">
      <formula>0.1</formula>
      <formula>49.99</formula>
    </cfRule>
  </conditionalFormatting>
  <conditionalFormatting sqref="J5:N6">
    <cfRule type="cellIs" dxfId="194" priority="27" operator="equal">
      <formula>0</formula>
    </cfRule>
  </conditionalFormatting>
  <conditionalFormatting sqref="L1:P1 C1:F2">
    <cfRule type="cellIs" dxfId="193" priority="26" operator="equal">
      <formula>0</formula>
    </cfRule>
  </conditionalFormatting>
  <conditionalFormatting sqref="N13:O14">
    <cfRule type="cellIs" dxfId="192" priority="12" operator="greaterThan">
      <formula>40</formula>
    </cfRule>
    <cfRule type="cellIs" dxfId="191" priority="13" operator="between">
      <formula>19.9</formula>
      <formula>0.5</formula>
    </cfRule>
  </conditionalFormatting>
  <conditionalFormatting sqref="N21:O22 N29:O30">
    <cfRule type="cellIs" dxfId="190" priority="10" operator="greaterThan">
      <formula>30</formula>
    </cfRule>
    <cfRule type="cellIs" dxfId="189" priority="11" operator="between">
      <formula>0.5</formula>
      <formula>14.9</formula>
    </cfRule>
  </conditionalFormatting>
  <conditionalFormatting sqref="N37:O37">
    <cfRule type="cellIs" dxfId="188" priority="3" operator="equal">
      <formula>"vul in"</formula>
    </cfRule>
    <cfRule type="cellIs" dxfId="187" priority="4" operator="greaterThan">
      <formula>20</formula>
    </cfRule>
    <cfRule type="cellIs" dxfId="186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8C84758E-8D51-4BC4-B2D9-CD81FC3427F9}"/>
    <dataValidation allowBlank="1" showInputMessage="1" showErrorMessage="1" promptTitle="ACJ" prompt="Vul het huidig academiejaar in: 20XX-20YY" sqref="D2:D3 C1" xr:uid="{106BBA2D-B718-45F4-9D76-D0947D0002D7}"/>
    <dataValidation allowBlank="1" showInputMessage="1" showErrorMessage="1" promptTitle="Titel masterproef" prompt="Vul de titel van de masterproef in" sqref="C7 A8" xr:uid="{31E97241-5A1E-4BF4-B562-80308DD38342}"/>
    <dataValidation allowBlank="1" showInputMessage="1" showErrorMessage="1" promptTitle="Student" prompt="Vul de naam in van de student" sqref="C4" xr:uid="{2F30F0E0-4D72-415C-BC31-B6C8141A7586}"/>
    <dataValidation allowBlank="1" showInputMessage="1" showErrorMessage="1" promptTitle="datum verdediging" prompt="Vul de datum van de verdediging in" sqref="C2" xr:uid="{928480AB-5AA6-42FB-8768-EFA898624C35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5D904B0A-E0B6-4374-B4B7-C1A7C418EFCB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59754688-1557-4FA8-A61E-386EB6D644CA}">
          <x14:formula1>
            <xm:f>lists!$D$2:$D$3</xm:f>
          </x14:formula1>
          <xm:sqref>P5:P10</xm:sqref>
        </x14:dataValidation>
        <x14:dataValidation type="list" allowBlank="1" showInputMessage="1" showErrorMessage="1" xr:uid="{204E4776-2E4D-47B8-8E43-BA5B8EDA0FA6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483452C6-71BB-4D4A-A7B5-3C5C6B435AEC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A4143E17-428E-4A1E-B161-7EF11EE445E2}">
          <x14:formula1>
            <xm:f>lists!$B$2:$B$18</xm:f>
          </x14:formula1>
          <xm:sqref>C5:F6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C4A6-0B2B-4A3A-B944-ED0221C90741}">
  <dimension ref="A1:P40"/>
  <sheetViews>
    <sheetView showGridLines="0" zoomScale="90" zoomScaleNormal="90" workbookViewId="0">
      <selection activeCell="Q16" sqref="Q16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aKDtHq7LGfQ31OO/t39h0H3hFydzsWVCXfCA8XTjjvThLFM2y63ZxY3mlc4tYRvr0Q4FUKDixenbXDnn32Fr7w==" saltValue="fykhCVkbP+lmAfplN9Gr+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185" priority="25" operator="equal">
      <formula>0</formula>
    </cfRule>
  </conditionalFormatting>
  <conditionalFormatting sqref="F37:M37">
    <cfRule type="cellIs" dxfId="184" priority="24" operator="equal">
      <formula>0</formula>
    </cfRule>
  </conditionalFormatting>
  <conditionalFormatting sqref="I13 K13">
    <cfRule type="cellIs" dxfId="183" priority="22" operator="greaterThan">
      <formula>15</formula>
    </cfRule>
    <cfRule type="cellIs" dxfId="182" priority="23" operator="lessThan">
      <formula>7.5</formula>
    </cfRule>
  </conditionalFormatting>
  <conditionalFormatting sqref="I14:I15 K14:K15">
    <cfRule type="cellIs" dxfId="181" priority="20" operator="greaterThan">
      <formula>30</formula>
    </cfRule>
    <cfRule type="cellIs" dxfId="180" priority="21" operator="lessThan">
      <formula>15</formula>
    </cfRule>
  </conditionalFormatting>
  <conditionalFormatting sqref="I16 K16 I22:I23">
    <cfRule type="cellIs" dxfId="179" priority="18" operator="greaterThan">
      <formula>25</formula>
    </cfRule>
    <cfRule type="cellIs" dxfId="178" priority="19" operator="lessThanOrEqual">
      <formula>12.4</formula>
    </cfRule>
  </conditionalFormatting>
  <conditionalFormatting sqref="I18 K18">
    <cfRule type="cellIs" dxfId="177" priority="8" operator="greaterThan">
      <formula>40</formula>
    </cfRule>
    <cfRule type="cellIs" dxfId="176" priority="9" operator="between">
      <formula>0.1</formula>
      <formula>19.9</formula>
    </cfRule>
  </conditionalFormatting>
  <conditionalFormatting sqref="I21 I29">
    <cfRule type="cellIs" dxfId="175" priority="14" operator="greaterThan">
      <formula>10</formula>
    </cfRule>
    <cfRule type="cellIs" dxfId="174" priority="15" operator="lessThan">
      <formula>5</formula>
    </cfRule>
  </conditionalFormatting>
  <conditionalFormatting sqref="I24:I25 I30">
    <cfRule type="cellIs" dxfId="173" priority="16" operator="greaterThan">
      <formula>20</formula>
    </cfRule>
    <cfRule type="cellIs" dxfId="172" priority="17" operator="lessThan">
      <formula>10</formula>
    </cfRule>
  </conditionalFormatting>
  <conditionalFormatting sqref="I26">
    <cfRule type="cellIs" dxfId="171" priority="1" operator="greaterThan">
      <formula>100</formula>
    </cfRule>
    <cfRule type="cellIs" dxfId="170" priority="2" operator="between">
      <formula>0.1</formula>
      <formula>49.99</formula>
    </cfRule>
  </conditionalFormatting>
  <conditionalFormatting sqref="J5:N6">
    <cfRule type="cellIs" dxfId="169" priority="27" operator="equal">
      <formula>0</formula>
    </cfRule>
  </conditionalFormatting>
  <conditionalFormatting sqref="L1:P1 C1:F2">
    <cfRule type="cellIs" dxfId="168" priority="26" operator="equal">
      <formula>0</formula>
    </cfRule>
  </conditionalFormatting>
  <conditionalFormatting sqref="N13:O14">
    <cfRule type="cellIs" dxfId="167" priority="12" operator="greaterThan">
      <formula>40</formula>
    </cfRule>
    <cfRule type="cellIs" dxfId="166" priority="13" operator="between">
      <formula>19.9</formula>
      <formula>0.5</formula>
    </cfRule>
  </conditionalFormatting>
  <conditionalFormatting sqref="N21:O22 N29:O30">
    <cfRule type="cellIs" dxfId="165" priority="10" operator="greaterThan">
      <formula>30</formula>
    </cfRule>
    <cfRule type="cellIs" dxfId="164" priority="11" operator="between">
      <formula>0.5</formula>
      <formula>14.9</formula>
    </cfRule>
  </conditionalFormatting>
  <conditionalFormatting sqref="N37:O37">
    <cfRule type="cellIs" dxfId="163" priority="3" operator="equal">
      <formula>"vul in"</formula>
    </cfRule>
    <cfRule type="cellIs" dxfId="162" priority="4" operator="greaterThan">
      <formula>20</formula>
    </cfRule>
    <cfRule type="cellIs" dxfId="161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69C74D88-4469-454F-8851-419F11829D53}"/>
    <dataValidation allowBlank="1" showInputMessage="1" showErrorMessage="1" promptTitle="ACJ" prompt="Vul het huidig academiejaar in: 20XX-20YY" sqref="D2:D3 C1" xr:uid="{F42BC999-5060-4D91-AD23-B549E81F5C30}"/>
    <dataValidation allowBlank="1" showInputMessage="1" showErrorMessage="1" promptTitle="Titel masterproef" prompt="Vul de titel van de masterproef in" sqref="C7 A8" xr:uid="{5AC7D66D-34B6-40EC-AEEA-05B8E6D7C1E5}"/>
    <dataValidation allowBlank="1" showInputMessage="1" showErrorMessage="1" promptTitle="Student" prompt="Vul de naam in van de student" sqref="C4" xr:uid="{5C6309A5-AD19-4C17-93BF-E114C3648F97}"/>
    <dataValidation allowBlank="1" showInputMessage="1" showErrorMessage="1" promptTitle="datum verdediging" prompt="Vul de datum van de verdediging in" sqref="C2" xr:uid="{689CC5EA-8524-4067-8DDF-901BD4E8C8DE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AA932375-424B-4F26-9FE5-5AA8FB681F57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E8459186-8FD9-4EBE-B555-A9F3487056AC}">
          <x14:formula1>
            <xm:f>lists!$D$2:$D$3</xm:f>
          </x14:formula1>
          <xm:sqref>P5:P10</xm:sqref>
        </x14:dataValidation>
        <x14:dataValidation type="list" allowBlank="1" showInputMessage="1" showErrorMessage="1" xr:uid="{3149B176-0D28-4500-A866-5E9906653E0F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BDDCCB22-2BF9-426D-979B-324528A14C70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8B3CDA7E-C30C-4ADD-9B84-BFEBA9CF78EA}">
          <x14:formula1>
            <xm:f>lists!$B$2:$B$18</xm:f>
          </x14:formula1>
          <xm:sqref>C5:F6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CC53-1D05-4F3F-80A0-0FF201F1A919}">
  <dimension ref="A1:P40"/>
  <sheetViews>
    <sheetView showGridLines="0" zoomScale="90" zoomScaleNormal="90" workbookViewId="0">
      <selection activeCell="Q2" sqref="Q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55BmOCvap2II9Is2vqVF7f7Q9ox9PbBYnpSB7v3sO4nS2g8EKBkNmW17tFf8+qkxrC85Bp52pO/7RWnmnEZS+A==" saltValue="mzQ4q52iYpRFiiUHs+9De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160" priority="25" operator="equal">
      <formula>0</formula>
    </cfRule>
  </conditionalFormatting>
  <conditionalFormatting sqref="F37:M37">
    <cfRule type="cellIs" dxfId="159" priority="24" operator="equal">
      <formula>0</formula>
    </cfRule>
  </conditionalFormatting>
  <conditionalFormatting sqref="I13 K13">
    <cfRule type="cellIs" dxfId="158" priority="22" operator="greaterThan">
      <formula>15</formula>
    </cfRule>
    <cfRule type="cellIs" dxfId="157" priority="23" operator="lessThan">
      <formula>7.5</formula>
    </cfRule>
  </conditionalFormatting>
  <conditionalFormatting sqref="I14:I15 K14:K15">
    <cfRule type="cellIs" dxfId="156" priority="20" operator="greaterThan">
      <formula>30</formula>
    </cfRule>
    <cfRule type="cellIs" dxfId="155" priority="21" operator="lessThan">
      <formula>15</formula>
    </cfRule>
  </conditionalFormatting>
  <conditionalFormatting sqref="I16 K16 I22:I23">
    <cfRule type="cellIs" dxfId="154" priority="18" operator="greaterThan">
      <formula>25</formula>
    </cfRule>
    <cfRule type="cellIs" dxfId="153" priority="19" operator="lessThanOrEqual">
      <formula>12.4</formula>
    </cfRule>
  </conditionalFormatting>
  <conditionalFormatting sqref="I18 K18">
    <cfRule type="cellIs" dxfId="152" priority="8" operator="greaterThan">
      <formula>40</formula>
    </cfRule>
    <cfRule type="cellIs" dxfId="151" priority="9" operator="between">
      <formula>0.1</formula>
      <formula>19.9</formula>
    </cfRule>
  </conditionalFormatting>
  <conditionalFormatting sqref="I21 I29">
    <cfRule type="cellIs" dxfId="150" priority="14" operator="greaterThan">
      <formula>10</formula>
    </cfRule>
    <cfRule type="cellIs" dxfId="149" priority="15" operator="lessThan">
      <formula>5</formula>
    </cfRule>
  </conditionalFormatting>
  <conditionalFormatting sqref="I24:I25 I30">
    <cfRule type="cellIs" dxfId="148" priority="16" operator="greaterThan">
      <formula>20</formula>
    </cfRule>
    <cfRule type="cellIs" dxfId="147" priority="17" operator="lessThan">
      <formula>10</formula>
    </cfRule>
  </conditionalFormatting>
  <conditionalFormatting sqref="I26">
    <cfRule type="cellIs" dxfId="146" priority="1" operator="greaterThan">
      <formula>100</formula>
    </cfRule>
    <cfRule type="cellIs" dxfId="145" priority="2" operator="between">
      <formula>0.1</formula>
      <formula>49.99</formula>
    </cfRule>
  </conditionalFormatting>
  <conditionalFormatting sqref="J5:N6">
    <cfRule type="cellIs" dxfId="144" priority="27" operator="equal">
      <formula>0</formula>
    </cfRule>
  </conditionalFormatting>
  <conditionalFormatting sqref="L1:P1 C1:F2">
    <cfRule type="cellIs" dxfId="143" priority="26" operator="equal">
      <formula>0</formula>
    </cfRule>
  </conditionalFormatting>
  <conditionalFormatting sqref="N13:O14">
    <cfRule type="cellIs" dxfId="142" priority="12" operator="greaterThan">
      <formula>40</formula>
    </cfRule>
    <cfRule type="cellIs" dxfId="141" priority="13" operator="between">
      <formula>19.9</formula>
      <formula>0.5</formula>
    </cfRule>
  </conditionalFormatting>
  <conditionalFormatting sqref="N21:O22 N29:O30">
    <cfRule type="cellIs" dxfId="140" priority="10" operator="greaterThan">
      <formula>30</formula>
    </cfRule>
    <cfRule type="cellIs" dxfId="139" priority="11" operator="between">
      <formula>0.5</formula>
      <formula>14.9</formula>
    </cfRule>
  </conditionalFormatting>
  <conditionalFormatting sqref="N37:O37">
    <cfRule type="cellIs" dxfId="138" priority="3" operator="equal">
      <formula>"vul in"</formula>
    </cfRule>
    <cfRule type="cellIs" dxfId="137" priority="4" operator="greaterThan">
      <formula>20</formula>
    </cfRule>
    <cfRule type="cellIs" dxfId="136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DD2C5B18-57D4-416A-B5D5-6F9DD537A4BB}"/>
    <dataValidation allowBlank="1" showInputMessage="1" showErrorMessage="1" promptTitle="ACJ" prompt="Vul het huidig academiejaar in: 20XX-20YY" sqref="D2:D3 C1" xr:uid="{A08B7795-5238-4D7C-8375-69491975B041}"/>
    <dataValidation allowBlank="1" showInputMessage="1" showErrorMessage="1" promptTitle="Titel masterproef" prompt="Vul de titel van de masterproef in" sqref="C7 A8" xr:uid="{BF21EBA8-77B5-4C39-873D-2BAC855685BC}"/>
    <dataValidation allowBlank="1" showInputMessage="1" showErrorMessage="1" promptTitle="Student" prompt="Vul de naam in van de student" sqref="C4" xr:uid="{D062A60A-03C4-40B8-87F7-6FEE2DE4DF6C}"/>
    <dataValidation allowBlank="1" showInputMessage="1" showErrorMessage="1" promptTitle="datum verdediging" prompt="Vul de datum van de verdediging in" sqref="C2" xr:uid="{C450975A-1528-468E-AE89-E96D452BEA2C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31AC1889-B5B3-4F39-B6CE-CD155C975C55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277467D2-009B-472A-9C13-4F1FA0DE3F5A}">
          <x14:formula1>
            <xm:f>lists!$D$2:$D$3</xm:f>
          </x14:formula1>
          <xm:sqref>P5:P10</xm:sqref>
        </x14:dataValidation>
        <x14:dataValidation type="list" allowBlank="1" showInputMessage="1" showErrorMessage="1" xr:uid="{783F89D7-FBD7-4407-A11A-A1FBD01255CB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0343AD73-45EB-4650-BF71-F8E0C00F6489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ECF510B1-CFF8-40D1-8D30-5B4FE80B01FB}">
          <x14:formula1>
            <xm:f>lists!$B$2:$B$18</xm:f>
          </x14:formula1>
          <xm:sqref>C5:F6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8271-798B-4B9B-8F14-9315193D9C5B}">
  <dimension ref="A1:P40"/>
  <sheetViews>
    <sheetView showGridLines="0" zoomScale="90" zoomScaleNormal="90" workbookViewId="0">
      <selection activeCell="T21" sqref="T2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/JH4Dr66E6JuujyMrMN8qbiQMccn535uwfEQqlumgNjQEeMi0rwomVuXtTUnOQ5KsN75SdgpN59yyPhzlhVzmw==" saltValue="nSvD9HOKACxTCZhYtxvSg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135" priority="25" operator="equal">
      <formula>0</formula>
    </cfRule>
  </conditionalFormatting>
  <conditionalFormatting sqref="F37:M37">
    <cfRule type="cellIs" dxfId="134" priority="24" operator="equal">
      <formula>0</formula>
    </cfRule>
  </conditionalFormatting>
  <conditionalFormatting sqref="I13 K13">
    <cfRule type="cellIs" dxfId="133" priority="22" operator="greaterThan">
      <formula>15</formula>
    </cfRule>
    <cfRule type="cellIs" dxfId="132" priority="23" operator="lessThan">
      <formula>7.5</formula>
    </cfRule>
  </conditionalFormatting>
  <conditionalFormatting sqref="I14:I15 K14:K15">
    <cfRule type="cellIs" dxfId="131" priority="20" operator="greaterThan">
      <formula>30</formula>
    </cfRule>
    <cfRule type="cellIs" dxfId="130" priority="21" operator="lessThan">
      <formula>15</formula>
    </cfRule>
  </conditionalFormatting>
  <conditionalFormatting sqref="I16 K16 I22:I23">
    <cfRule type="cellIs" dxfId="129" priority="18" operator="greaterThan">
      <formula>25</formula>
    </cfRule>
    <cfRule type="cellIs" dxfId="128" priority="19" operator="lessThanOrEqual">
      <formula>12.4</formula>
    </cfRule>
  </conditionalFormatting>
  <conditionalFormatting sqref="I18 K18">
    <cfRule type="cellIs" dxfId="127" priority="8" operator="greaterThan">
      <formula>40</formula>
    </cfRule>
    <cfRule type="cellIs" dxfId="126" priority="9" operator="between">
      <formula>0.1</formula>
      <formula>19.9</formula>
    </cfRule>
  </conditionalFormatting>
  <conditionalFormatting sqref="I21 I29">
    <cfRule type="cellIs" dxfId="125" priority="14" operator="greaterThan">
      <formula>10</formula>
    </cfRule>
    <cfRule type="cellIs" dxfId="124" priority="15" operator="lessThan">
      <formula>5</formula>
    </cfRule>
  </conditionalFormatting>
  <conditionalFormatting sqref="I24:I25 I30">
    <cfRule type="cellIs" dxfId="123" priority="16" operator="greaterThan">
      <formula>20</formula>
    </cfRule>
    <cfRule type="cellIs" dxfId="122" priority="17" operator="lessThan">
      <formula>10</formula>
    </cfRule>
  </conditionalFormatting>
  <conditionalFormatting sqref="I26">
    <cfRule type="cellIs" dxfId="121" priority="1" operator="greaterThan">
      <formula>100</formula>
    </cfRule>
    <cfRule type="cellIs" dxfId="120" priority="2" operator="between">
      <formula>0.1</formula>
      <formula>49.99</formula>
    </cfRule>
  </conditionalFormatting>
  <conditionalFormatting sqref="J5:N6">
    <cfRule type="cellIs" dxfId="119" priority="27" operator="equal">
      <formula>0</formula>
    </cfRule>
  </conditionalFormatting>
  <conditionalFormatting sqref="L1:P1 C1:F2">
    <cfRule type="cellIs" dxfId="118" priority="26" operator="equal">
      <formula>0</formula>
    </cfRule>
  </conditionalFormatting>
  <conditionalFormatting sqref="N13:O14">
    <cfRule type="cellIs" dxfId="117" priority="12" operator="greaterThan">
      <formula>40</formula>
    </cfRule>
    <cfRule type="cellIs" dxfId="116" priority="13" operator="between">
      <formula>19.9</formula>
      <formula>0.5</formula>
    </cfRule>
  </conditionalFormatting>
  <conditionalFormatting sqref="N21:O22 N29:O30">
    <cfRule type="cellIs" dxfId="115" priority="10" operator="greaterThan">
      <formula>30</formula>
    </cfRule>
    <cfRule type="cellIs" dxfId="114" priority="11" operator="between">
      <formula>0.5</formula>
      <formula>14.9</formula>
    </cfRule>
  </conditionalFormatting>
  <conditionalFormatting sqref="N37:O37">
    <cfRule type="cellIs" dxfId="113" priority="3" operator="equal">
      <formula>"vul in"</formula>
    </cfRule>
    <cfRule type="cellIs" dxfId="112" priority="4" operator="greaterThan">
      <formula>20</formula>
    </cfRule>
    <cfRule type="cellIs" dxfId="111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0011E7D6-17B0-4EE8-8260-2E3517E9B816}"/>
    <dataValidation allowBlank="1" showInputMessage="1" showErrorMessage="1" promptTitle="ACJ" prompt="Vul het huidig academiejaar in: 20XX-20YY" sqref="D2:D3 C1" xr:uid="{D10ED0AC-74F9-49FF-9D30-73C757A0753D}"/>
    <dataValidation allowBlank="1" showInputMessage="1" showErrorMessage="1" promptTitle="Titel masterproef" prompt="Vul de titel van de masterproef in" sqref="C7 A8" xr:uid="{53FBD842-227D-4D85-AFD1-F7BD3F676702}"/>
    <dataValidation allowBlank="1" showInputMessage="1" showErrorMessage="1" promptTitle="Student" prompt="Vul de naam in van de student" sqref="C4" xr:uid="{60BE8D9D-98DB-4888-B187-16081B08C692}"/>
    <dataValidation allowBlank="1" showInputMessage="1" showErrorMessage="1" promptTitle="datum verdediging" prompt="Vul de datum van de verdediging in" sqref="C2" xr:uid="{9036A137-88B9-463E-AB28-8CED40817949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C2D76234-AEAB-4247-9991-0ED243C5E082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B1DDAB83-037D-4FDF-98E4-C32A5304E58D}">
          <x14:formula1>
            <xm:f>lists!$D$2:$D$3</xm:f>
          </x14:formula1>
          <xm:sqref>P5:P10</xm:sqref>
        </x14:dataValidation>
        <x14:dataValidation type="list" allowBlank="1" showInputMessage="1" showErrorMessage="1" xr:uid="{32B60192-FF0C-426D-8998-C8BDAA28A977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D6DDF961-8FD0-4D8C-A309-96F7E1D5A1F0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034DB1D2-0CB8-4F2E-9A53-A370BF937D93}">
          <x14:formula1>
            <xm:f>lists!$B$2:$B$18</xm:f>
          </x14:formula1>
          <xm:sqref>C5:F6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D61-73D7-43F5-B254-2AA117275C8F}">
  <dimension ref="A1:P40"/>
  <sheetViews>
    <sheetView showGridLines="0" zoomScale="90" zoomScaleNormal="90" workbookViewId="0">
      <selection activeCell="R5" sqref="R5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24" t="str">
        <f>STUD1!C1</f>
        <v>2023-2024</v>
      </c>
      <c r="D1" s="124"/>
      <c r="E1" s="124"/>
      <c r="F1" s="125"/>
      <c r="J1" s="5"/>
      <c r="K1" s="4" t="s">
        <v>2</v>
      </c>
      <c r="L1" s="109">
        <f>STUD1!L1</f>
        <v>0</v>
      </c>
      <c r="M1" s="109"/>
      <c r="N1" s="109"/>
      <c r="O1" s="109"/>
      <c r="P1" s="109"/>
    </row>
    <row r="2" spans="1:16" ht="16.5" thickBot="1" x14ac:dyDescent="0.3">
      <c r="A2" s="15"/>
      <c r="B2" s="6" t="s">
        <v>6</v>
      </c>
      <c r="C2" s="106">
        <f>STUD1!C2</f>
        <v>0</v>
      </c>
      <c r="D2" s="106"/>
      <c r="E2" s="106"/>
      <c r="F2" s="137"/>
    </row>
    <row r="3" spans="1:16" ht="16.5" thickBot="1" x14ac:dyDescent="0.3">
      <c r="A3" s="7"/>
      <c r="B3" s="4"/>
      <c r="C3" s="8"/>
      <c r="D3" s="8"/>
      <c r="H3" s="101" t="s">
        <v>7</v>
      </c>
      <c r="I3" s="102"/>
      <c r="J3" s="102"/>
      <c r="K3" s="102"/>
      <c r="L3" s="102"/>
      <c r="M3" s="102"/>
      <c r="N3" s="102"/>
      <c r="O3" s="102"/>
      <c r="P3" s="103"/>
    </row>
    <row r="4" spans="1:16" ht="15.75" x14ac:dyDescent="0.25">
      <c r="A4" s="17"/>
      <c r="B4" s="2" t="s">
        <v>8</v>
      </c>
      <c r="C4" s="124"/>
      <c r="D4" s="124"/>
      <c r="E4" s="124"/>
      <c r="F4" s="125"/>
      <c r="H4" s="18"/>
      <c r="J4" s="116" t="s">
        <v>9</v>
      </c>
      <c r="K4" s="117"/>
      <c r="L4" s="117"/>
      <c r="M4" s="117"/>
      <c r="N4" s="118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26">
        <f>STUD1!C5</f>
        <v>0</v>
      </c>
      <c r="D5" s="126"/>
      <c r="E5" s="126"/>
      <c r="F5" s="127"/>
      <c r="H5" s="18"/>
      <c r="I5" s="20" t="s">
        <v>13</v>
      </c>
      <c r="J5" s="104">
        <f>STUD1!J5</f>
        <v>0</v>
      </c>
      <c r="K5" s="104"/>
      <c r="L5" s="104"/>
      <c r="M5" s="104"/>
      <c r="N5" s="104"/>
      <c r="O5" s="62"/>
      <c r="P5" s="63"/>
    </row>
    <row r="6" spans="1:16" ht="15.75" customHeight="1" x14ac:dyDescent="0.25">
      <c r="A6" s="18"/>
      <c r="C6" s="128"/>
      <c r="D6" s="128"/>
      <c r="E6" s="128"/>
      <c r="F6" s="129"/>
      <c r="H6" s="18"/>
      <c r="I6" s="20" t="s">
        <v>14</v>
      </c>
      <c r="J6" s="104">
        <f>STUD1!J6</f>
        <v>0</v>
      </c>
      <c r="K6" s="104"/>
      <c r="L6" s="104"/>
      <c r="M6" s="104"/>
      <c r="N6" s="104"/>
      <c r="O6" s="62"/>
      <c r="P6" s="6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04"/>
      <c r="K7" s="104"/>
      <c r="L7" s="104"/>
      <c r="M7" s="104"/>
      <c r="N7" s="104"/>
      <c r="O7" s="62"/>
      <c r="P7" s="63"/>
    </row>
    <row r="8" spans="1:16" ht="15.75" customHeight="1" x14ac:dyDescent="0.25">
      <c r="A8" s="110"/>
      <c r="B8" s="111"/>
      <c r="C8" s="111"/>
      <c r="D8" s="111"/>
      <c r="E8" s="111"/>
      <c r="F8" s="112"/>
      <c r="H8" s="18"/>
      <c r="I8" s="20" t="s">
        <v>17</v>
      </c>
      <c r="J8" s="104"/>
      <c r="K8" s="104"/>
      <c r="L8" s="104"/>
      <c r="M8" s="104"/>
      <c r="N8" s="104"/>
      <c r="O8" s="62"/>
      <c r="P8" s="63"/>
    </row>
    <row r="9" spans="1:16" ht="15.75" customHeight="1" x14ac:dyDescent="0.25">
      <c r="A9" s="110"/>
      <c r="B9" s="111"/>
      <c r="C9" s="111"/>
      <c r="D9" s="111"/>
      <c r="E9" s="111"/>
      <c r="F9" s="112"/>
      <c r="H9" s="18"/>
      <c r="I9" s="20" t="s">
        <v>18</v>
      </c>
      <c r="J9" s="104"/>
      <c r="K9" s="104"/>
      <c r="L9" s="104"/>
      <c r="M9" s="104"/>
      <c r="N9" s="104"/>
      <c r="O9" s="62"/>
      <c r="P9" s="63"/>
    </row>
    <row r="10" spans="1:16" ht="15.75" customHeight="1" thickBot="1" x14ac:dyDescent="0.3">
      <c r="A10" s="113"/>
      <c r="B10" s="114"/>
      <c r="C10" s="114"/>
      <c r="D10" s="114"/>
      <c r="E10" s="114"/>
      <c r="F10" s="115"/>
      <c r="H10" s="21"/>
      <c r="I10" s="22" t="s">
        <v>19</v>
      </c>
      <c r="J10" s="105"/>
      <c r="K10" s="105"/>
      <c r="L10" s="105"/>
      <c r="M10" s="105"/>
      <c r="N10" s="105"/>
      <c r="O10" s="64"/>
      <c r="P10" s="6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66"/>
      <c r="J13" s="27" t="s">
        <v>25</v>
      </c>
      <c r="K13" s="66"/>
      <c r="L13" s="27" t="s">
        <v>25</v>
      </c>
      <c r="N13" s="123">
        <f>AVERAGE(I18,K18)</f>
        <v>0</v>
      </c>
      <c r="O13" s="123"/>
      <c r="P13" s="121" t="s">
        <v>26</v>
      </c>
    </row>
    <row r="14" spans="1:16" ht="15" customHeight="1" x14ac:dyDescent="0.25">
      <c r="A14" s="18" t="s">
        <v>27</v>
      </c>
      <c r="I14" s="66"/>
      <c r="J14" s="27" t="s">
        <v>28</v>
      </c>
      <c r="K14" s="66"/>
      <c r="L14" s="27" t="s">
        <v>28</v>
      </c>
      <c r="N14" s="123"/>
      <c r="O14" s="123"/>
      <c r="P14" s="121"/>
    </row>
    <row r="15" spans="1:16" x14ac:dyDescent="0.25">
      <c r="A15" s="18" t="s">
        <v>29</v>
      </c>
      <c r="I15" s="66"/>
      <c r="J15" s="27" t="s">
        <v>28</v>
      </c>
      <c r="K15" s="66"/>
      <c r="L15" s="27" t="s">
        <v>28</v>
      </c>
      <c r="P15" s="28"/>
    </row>
    <row r="16" spans="1:16" x14ac:dyDescent="0.25">
      <c r="A16" s="18" t="s">
        <v>30</v>
      </c>
      <c r="I16" s="66"/>
      <c r="J16" s="27" t="s">
        <v>31</v>
      </c>
      <c r="K16" s="6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66"/>
      <c r="J21" s="27" t="s">
        <v>37</v>
      </c>
      <c r="N21" s="123">
        <f>I26/100*30</f>
        <v>0</v>
      </c>
      <c r="O21" s="123"/>
      <c r="P21" s="121" t="s">
        <v>28</v>
      </c>
    </row>
    <row r="22" spans="1:16" ht="15" customHeight="1" x14ac:dyDescent="0.25">
      <c r="A22" s="18" t="s">
        <v>38</v>
      </c>
      <c r="I22" s="66"/>
      <c r="J22" s="27" t="s">
        <v>31</v>
      </c>
      <c r="N22" s="123"/>
      <c r="O22" s="123"/>
      <c r="P22" s="121"/>
    </row>
    <row r="23" spans="1:16" x14ac:dyDescent="0.25">
      <c r="A23" s="18" t="s">
        <v>39</v>
      </c>
      <c r="I23" s="66"/>
      <c r="J23" s="27" t="s">
        <v>31</v>
      </c>
      <c r="P23" s="28"/>
    </row>
    <row r="24" spans="1:16" x14ac:dyDescent="0.25">
      <c r="A24" s="18" t="s">
        <v>40</v>
      </c>
      <c r="I24" s="66"/>
      <c r="J24" s="27" t="s">
        <v>41</v>
      </c>
      <c r="P24" s="28"/>
    </row>
    <row r="25" spans="1:16" x14ac:dyDescent="0.25">
      <c r="A25" s="18" t="s">
        <v>42</v>
      </c>
      <c r="I25" s="6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66"/>
      <c r="J29" s="27" t="s">
        <v>37</v>
      </c>
      <c r="N29" s="123">
        <f>SUM(I29:I30)</f>
        <v>0</v>
      </c>
      <c r="O29" s="123"/>
      <c r="P29" s="121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67"/>
      <c r="J30" s="30" t="s">
        <v>41</v>
      </c>
      <c r="K30" s="29"/>
      <c r="L30" s="29"/>
      <c r="M30" s="29"/>
      <c r="N30" s="130"/>
      <c r="O30" s="130"/>
      <c r="P30" s="122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7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31"/>
      <c r="I35" s="132"/>
      <c r="J35" s="132"/>
      <c r="K35" s="132"/>
      <c r="L35" s="132"/>
      <c r="M35" s="132"/>
      <c r="N35" s="132"/>
      <c r="O35" s="132"/>
      <c r="P35" s="133"/>
    </row>
    <row r="36" spans="1:16" ht="15.75" thickBot="1" x14ac:dyDescent="0.3">
      <c r="H36" s="134"/>
      <c r="I36" s="135"/>
      <c r="J36" s="135"/>
      <c r="K36" s="135"/>
      <c r="L36" s="135"/>
      <c r="M36" s="135"/>
      <c r="N36" s="135"/>
      <c r="O36" s="135"/>
      <c r="P36" s="136"/>
    </row>
    <row r="37" spans="1:16" ht="36.75" thickBot="1" x14ac:dyDescent="0.3">
      <c r="A37" s="33" t="s">
        <v>54</v>
      </c>
      <c r="B37" s="34"/>
      <c r="C37" s="35"/>
      <c r="D37" s="36"/>
      <c r="E37" s="35"/>
      <c r="F37" s="119">
        <f>C4</f>
        <v>0</v>
      </c>
      <c r="G37" s="119"/>
      <c r="H37" s="119"/>
      <c r="I37" s="119"/>
      <c r="J37" s="119"/>
      <c r="K37" s="119"/>
      <c r="L37" s="119"/>
      <c r="M37" s="119"/>
      <c r="N37" s="120">
        <f>IF(K33="ja","vul in",F35)</f>
        <v>0</v>
      </c>
      <c r="O37" s="120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</sheetData>
  <sheetProtection algorithmName="SHA-512" hashValue="C/ixvswzkS/SDfKDGkbK7ocR2OkjPfva9nxwP3wyE+WhIpvrOCysuo7faaoJFM7ieWxXrM1INQxLRB6q7h4gcg==" saltValue="N/bih1SQ1uhQjzZmjl/4eg==" spinCount="100000" sheet="1" objects="1" scenarios="1"/>
  <mergeCells count="24">
    <mergeCell ref="H35:P36"/>
    <mergeCell ref="F37:M37"/>
    <mergeCell ref="N37:O37"/>
    <mergeCell ref="A40:P40"/>
    <mergeCell ref="N13:O14"/>
    <mergeCell ref="P13:P14"/>
    <mergeCell ref="N21:O22"/>
    <mergeCell ref="P21:P22"/>
    <mergeCell ref="N29:O30"/>
    <mergeCell ref="P29:P30"/>
    <mergeCell ref="C5:F6"/>
    <mergeCell ref="J5:N5"/>
    <mergeCell ref="J6:N6"/>
    <mergeCell ref="J7:N7"/>
    <mergeCell ref="A8:F10"/>
    <mergeCell ref="J8:N8"/>
    <mergeCell ref="J9:N9"/>
    <mergeCell ref="J10:N10"/>
    <mergeCell ref="C1:F1"/>
    <mergeCell ref="L1:P1"/>
    <mergeCell ref="C2:F2"/>
    <mergeCell ref="H3:P3"/>
    <mergeCell ref="C4:F4"/>
    <mergeCell ref="J4:N4"/>
  </mergeCells>
  <conditionalFormatting sqref="C5:F6">
    <cfRule type="cellIs" dxfId="110" priority="25" operator="equal">
      <formula>0</formula>
    </cfRule>
  </conditionalFormatting>
  <conditionalFormatting sqref="F37:M37">
    <cfRule type="cellIs" dxfId="109" priority="24" operator="equal">
      <formula>0</formula>
    </cfRule>
  </conditionalFormatting>
  <conditionalFormatting sqref="I13 K13">
    <cfRule type="cellIs" dxfId="108" priority="22" operator="greaterThan">
      <formula>15</formula>
    </cfRule>
    <cfRule type="cellIs" dxfId="107" priority="23" operator="lessThan">
      <formula>7.5</formula>
    </cfRule>
  </conditionalFormatting>
  <conditionalFormatting sqref="I14:I15 K14:K15">
    <cfRule type="cellIs" dxfId="106" priority="20" operator="greaterThan">
      <formula>30</formula>
    </cfRule>
    <cfRule type="cellIs" dxfId="105" priority="21" operator="lessThan">
      <formula>15</formula>
    </cfRule>
  </conditionalFormatting>
  <conditionalFormatting sqref="I16 K16 I22:I23">
    <cfRule type="cellIs" dxfId="104" priority="18" operator="greaterThan">
      <formula>25</formula>
    </cfRule>
    <cfRule type="cellIs" dxfId="103" priority="19" operator="lessThanOrEqual">
      <formula>12.4</formula>
    </cfRule>
  </conditionalFormatting>
  <conditionalFormatting sqref="I18 K18">
    <cfRule type="cellIs" dxfId="102" priority="8" operator="greaterThan">
      <formula>40</formula>
    </cfRule>
    <cfRule type="cellIs" dxfId="101" priority="9" operator="between">
      <formula>0.1</formula>
      <formula>19.9</formula>
    </cfRule>
  </conditionalFormatting>
  <conditionalFormatting sqref="I21 I29">
    <cfRule type="cellIs" dxfId="100" priority="14" operator="greaterThan">
      <formula>10</formula>
    </cfRule>
    <cfRule type="cellIs" dxfId="99" priority="15" operator="lessThan">
      <formula>5</formula>
    </cfRule>
  </conditionalFormatting>
  <conditionalFormatting sqref="I24:I25 I30">
    <cfRule type="cellIs" dxfId="98" priority="16" operator="greaterThan">
      <formula>20</formula>
    </cfRule>
    <cfRule type="cellIs" dxfId="97" priority="17" operator="lessThan">
      <formula>10</formula>
    </cfRule>
  </conditionalFormatting>
  <conditionalFormatting sqref="I26">
    <cfRule type="cellIs" dxfId="96" priority="1" operator="greaterThan">
      <formula>100</formula>
    </cfRule>
    <cfRule type="cellIs" dxfId="95" priority="2" operator="between">
      <formula>0.1</formula>
      <formula>49.99</formula>
    </cfRule>
  </conditionalFormatting>
  <conditionalFormatting sqref="J5:N6">
    <cfRule type="cellIs" dxfId="94" priority="27" operator="equal">
      <formula>0</formula>
    </cfRule>
  </conditionalFormatting>
  <conditionalFormatting sqref="L1:P1 C1:F2">
    <cfRule type="cellIs" dxfId="93" priority="26" operator="equal">
      <formula>0</formula>
    </cfRule>
  </conditionalFormatting>
  <conditionalFormatting sqref="N13:O14">
    <cfRule type="cellIs" dxfId="92" priority="12" operator="greaterThan">
      <formula>40</formula>
    </cfRule>
    <cfRule type="cellIs" dxfId="91" priority="13" operator="between">
      <formula>19.9</formula>
      <formula>0.5</formula>
    </cfRule>
  </conditionalFormatting>
  <conditionalFormatting sqref="N21:O22 N29:O30">
    <cfRule type="cellIs" dxfId="90" priority="10" operator="greaterThan">
      <formula>30</formula>
    </cfRule>
    <cfRule type="cellIs" dxfId="89" priority="11" operator="between">
      <formula>0.5</formula>
      <formula>14.9</formula>
    </cfRule>
  </conditionalFormatting>
  <conditionalFormatting sqref="N37:O37">
    <cfRule type="cellIs" dxfId="88" priority="3" operator="equal">
      <formula>"vul in"</formula>
    </cfRule>
    <cfRule type="cellIs" dxfId="87" priority="4" operator="greaterThan">
      <formula>20</formula>
    </cfRule>
    <cfRule type="cellIs" dxfId="86" priority="5" operator="between">
      <formula>0.1</formula>
      <formula>9.9</formula>
    </cfRule>
  </conditionalFormatting>
  <dataValidations count="5">
    <dataValidation allowBlank="1" showInputMessage="1" showErrorMessage="1" promptTitle="naam" prompt="vul de naam in" sqref="J5:N10" xr:uid="{6A01F5CD-01AB-4144-A35A-02317FCFBD16}"/>
    <dataValidation allowBlank="1" showInputMessage="1" showErrorMessage="1" promptTitle="ACJ" prompt="Vul het huidig academiejaar in: 20XX-20YY" sqref="D2:D3 C1" xr:uid="{28B9942F-BAA3-4BA4-8280-8AACC040E922}"/>
    <dataValidation allowBlank="1" showInputMessage="1" showErrorMessage="1" promptTitle="Titel masterproef" prompt="Vul de titel van de masterproef in" sqref="C7 A8" xr:uid="{87A7EC49-4E1F-48F3-9B18-230A18AE7AAE}"/>
    <dataValidation allowBlank="1" showInputMessage="1" showErrorMessage="1" promptTitle="Student" prompt="Vul de naam in van de student" sqref="C4" xr:uid="{B923DC0B-DE1A-4C34-A3DE-F8C13CDD7FB1}"/>
    <dataValidation allowBlank="1" showInputMessage="1" showErrorMessage="1" promptTitle="datum verdediging" prompt="Vul de datum van de verdediging in" sqref="C2" xr:uid="{9AAC3D04-7319-4098-B745-E6D80B4F13BB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urylid aanwezig?" xr:uid="{A1FFDBE4-890C-410C-9B78-504767DAF83F}">
          <x14:formula1>
            <xm:f>lists!$D$2:$D$3</xm:f>
          </x14:formula1>
          <xm:sqref>O5:O10</xm:sqref>
        </x14:dataValidation>
        <x14:dataValidation type="list" allowBlank="1" showInputMessage="1" showErrorMessage="1" prompt="formulier aanwezig?" xr:uid="{F25FF245-877D-4969-932B-36A4E7BC649F}">
          <x14:formula1>
            <xm:f>lists!$D$2:$D$3</xm:f>
          </x14:formula1>
          <xm:sqref>P5:P10</xm:sqref>
        </x14:dataValidation>
        <x14:dataValidation type="list" allowBlank="1" showInputMessage="1" showErrorMessage="1" xr:uid="{429FB430-B0BE-40DB-A082-130A72DA83C9}">
          <x14:formula1>
            <xm:f>lists!$D$2:$D$3</xm:f>
          </x14:formula1>
          <xm:sqref>K33</xm:sqref>
        </x14:dataValidation>
        <x14:dataValidation type="list" showInputMessage="1" showErrorMessage="1" promptTitle="Examenperiode" prompt="Vul de examenperiode in" xr:uid="{E09E6703-A5BB-49F5-85EE-C54E65FD6CC3}">
          <x14:formula1>
            <xm:f>lists!$C$2:$C$5</xm:f>
          </x14:formula1>
          <xm:sqref>L1:P1</xm:sqref>
        </x14:dataValidation>
        <x14:dataValidation type="list" allowBlank="1" showInputMessage="1" showErrorMessage="1" promptTitle="opleiding" prompt="Selecteer de naam van de opleiding uit de lijst" xr:uid="{E4929F0D-F4DE-499B-B7D6-6B7400B666B3}">
          <x14:formula1>
            <xm:f>lists!$B$2:$B$18</xm:f>
          </x14:formula1>
          <xm:sqref>C5:F6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E3DF25A1CF74D9157D2659C76BB90" ma:contentTypeVersion="16" ma:contentTypeDescription="Een nieuw document maken." ma:contentTypeScope="" ma:versionID="07878381d157f9cf4892edfdeba389f1">
  <xsd:schema xmlns:xsd="http://www.w3.org/2001/XMLSchema" xmlns:xs="http://www.w3.org/2001/XMLSchema" xmlns:p="http://schemas.microsoft.com/office/2006/metadata/properties" xmlns:ns2="004f7b1d-0c8d-44c3-8eed-72d85c0ea0b8" xmlns:ns3="eef2ec4b-af8c-42da-a388-ca993ef7e810" targetNamespace="http://schemas.microsoft.com/office/2006/metadata/properties" ma:root="true" ma:fieldsID="1876838dda25e3bcbf4ceb241928efd5" ns2:_="" ns3:_="">
    <xsd:import namespace="004f7b1d-0c8d-44c3-8eed-72d85c0ea0b8"/>
    <xsd:import namespace="eef2ec4b-af8c-42da-a388-ca993ef7e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Verantwoordelijk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7b1d-0c8d-44c3-8eed-72d85c0e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erantwoordelijke" ma:index="10" nillable="true" ma:displayName="Verantwoordelijke" ma:format="Dropdown" ma:list="UserInfo" ma:SharePointGroup="0" ma:internalName="Verantwoordelijk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ec4b-af8c-42da-a388-ca993ef7e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ordelijke xmlns="004f7b1d-0c8d-44c3-8eed-72d85c0ea0b8">
      <UserInfo>
        <DisplayName/>
        <AccountId xsi:nil="true"/>
        <AccountType/>
      </UserInfo>
    </Verantwoordelijke>
    <lcf76f155ced4ddcb4097134ff3c332f xmlns="004f7b1d-0c8d-44c3-8eed-72d85c0ea0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C7EA5-AF2B-4194-A26E-10F50DB6D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7b1d-0c8d-44c3-8eed-72d85c0ea0b8"/>
    <ds:schemaRef ds:uri="eef2ec4b-af8c-42da-a388-ca993ef7e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D7A2FA-9269-4084-B2E9-5C7D2E560592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ef2ec4b-af8c-42da-a388-ca993ef7e810"/>
    <ds:schemaRef ds:uri="004f7b1d-0c8d-44c3-8eed-72d85c0ea0b8"/>
  </ds:schemaRefs>
</ds:datastoreItem>
</file>

<file path=customXml/itemProps3.xml><?xml version="1.0" encoding="utf-8"?>
<ds:datastoreItem xmlns:ds="http://schemas.openxmlformats.org/officeDocument/2006/customXml" ds:itemID="{2257FCF2-CF9C-4607-ABE0-B3AFF218D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23</vt:i4>
      </vt:variant>
    </vt:vector>
  </HeadingPairs>
  <TitlesOfParts>
    <vt:vector size="38" baseType="lpstr">
      <vt:lpstr>STUD1</vt:lpstr>
      <vt:lpstr>STUD2</vt:lpstr>
      <vt:lpstr>STUD3</vt:lpstr>
      <vt:lpstr>STUD4</vt:lpstr>
      <vt:lpstr>STUD5</vt:lpstr>
      <vt:lpstr>STUD6</vt:lpstr>
      <vt:lpstr>STUD7</vt:lpstr>
      <vt:lpstr>STUD8</vt:lpstr>
      <vt:lpstr>STUD9</vt:lpstr>
      <vt:lpstr>STUD10</vt:lpstr>
      <vt:lpstr>STUD11</vt:lpstr>
      <vt:lpstr>STUD12</vt:lpstr>
      <vt:lpstr>OVERZICHT ALLE STUD</vt:lpstr>
      <vt:lpstr>lists</vt:lpstr>
      <vt:lpstr>eindcompetenties</vt:lpstr>
      <vt:lpstr>'OVERZICHT ALLE STUD'!Afdrukbereik</vt:lpstr>
      <vt:lpstr>STUD10!Afdrukbereik</vt:lpstr>
      <vt:lpstr>STUD11!Afdrukbereik</vt:lpstr>
      <vt:lpstr>STUD12!Afdrukbereik</vt:lpstr>
      <vt:lpstr>STUD2!Afdrukbereik</vt:lpstr>
      <vt:lpstr>STUD3!Afdrukbereik</vt:lpstr>
      <vt:lpstr>STUD4!Afdrukbereik</vt:lpstr>
      <vt:lpstr>STUD6!Afdrukbereik</vt:lpstr>
      <vt:lpstr>STUD7!Afdrukbereik</vt:lpstr>
      <vt:lpstr>STUD8!Afdrukbereik</vt:lpstr>
      <vt:lpstr>STUD9!Afdrukbereik</vt:lpstr>
      <vt:lpstr>STUD1!Afdruktitels</vt:lpstr>
      <vt:lpstr>STUD10!Afdruktitels</vt:lpstr>
      <vt:lpstr>STUD11!Afdruktitels</vt:lpstr>
      <vt:lpstr>STUD12!Afdruktitels</vt:lpstr>
      <vt:lpstr>STUD2!Afdruktitels</vt:lpstr>
      <vt:lpstr>STUD3!Afdruktitels</vt:lpstr>
      <vt:lpstr>STUD4!Afdruktitels</vt:lpstr>
      <vt:lpstr>STUD5!Afdruktitels</vt:lpstr>
      <vt:lpstr>STUD6!Afdruktitels</vt:lpstr>
      <vt:lpstr>STUD7!Afdruktitels</vt:lpstr>
      <vt:lpstr>STUD8!Afdruktitels</vt:lpstr>
      <vt:lpstr>STUD9!Afdruktitels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Hongenaert</dc:creator>
  <cp:keywords/>
  <dc:description/>
  <cp:lastModifiedBy>Chantal Hongenaert</cp:lastModifiedBy>
  <cp:revision/>
  <dcterms:created xsi:type="dcterms:W3CDTF">2023-01-11T09:35:25Z</dcterms:created>
  <dcterms:modified xsi:type="dcterms:W3CDTF">2023-11-27T09:42:28Z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0x01010085FE3DF25A1CF74D9157D2659C76BB90</vt:lpwstr>
  </property>
  <property fmtid="{D5CDD505-2E9C-101B-9397-08002B2CF9AE}" pid="3" name="MediaServiceImageTags">
    <vt:lpwstr/>
  </property>
</Properties>
</file>